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762" activeTab="2"/>
  </bookViews>
  <sheets>
    <sheet name="표지" sheetId="1" r:id="rId1"/>
    <sheet name="서식1" sheetId="2" r:id="rId2"/>
    <sheet name="서식24" sheetId="3" r:id="rId3"/>
    <sheet name="서식37" sheetId="4" r:id="rId4"/>
    <sheet name="서식38" sheetId="5" r:id="rId5"/>
    <sheet name="서식39(세입)" sheetId="6" r:id="rId6"/>
    <sheet name="서식40(세출)" sheetId="7" r:id="rId7"/>
    <sheet name="서식45" sheetId="8" r:id="rId8"/>
    <sheet name="서식46" sheetId="9" r:id="rId9"/>
  </sheets>
  <definedNames>
    <definedName name="_xlnm.Print_Area" localSheetId="5">'서식39(세입)'!$A$1:$G$25</definedName>
    <definedName name="_xlnm.Print_Area" localSheetId="6">'서식40(세출)'!$A$1:$I$30</definedName>
    <definedName name="_xlnm.Print_Titles" localSheetId="5">'서식39(세입)'!$5:$6</definedName>
    <definedName name="_xlnm.Print_Titles" localSheetId="6">'서식40(세출)'!$5:$6</definedName>
    <definedName name="_xlnm.Print_Titles" localSheetId="6">'서식40(세출)'!$5:$6</definedName>
  </definedNames>
  <calcPr fullCalcOnLoad="1"/>
</workbook>
</file>

<file path=xl/sharedStrings.xml><?xml version="1.0" encoding="utf-8"?>
<sst xmlns="http://schemas.openxmlformats.org/spreadsheetml/2006/main" count="337" uniqueCount="248">
  <si>
    <t xml:space="preserve">  법인세 환급금220,000원
건강보험부담금3,000,000원</t>
  </si>
  <si>
    <t xml:space="preserve"> 건강보험부담금6,790,000원
 법인세환급금600,000 원</t>
  </si>
  <si>
    <t>제1조  2020학년도 동인학원 법인회계 세입·세출예산총액은 세입·세출 각각  25,496,000원으로 하며
세입·세출의 명세는 "세입·세출예산서"와 같다.</t>
  </si>
  <si>
    <r>
      <t>-</t>
    </r>
    <r>
      <rPr>
        <sz val="11"/>
        <rFont val="돋움"/>
        <family val="0"/>
      </rPr>
      <t xml:space="preserve"> 잔액증명서상에 질권, 근저당권 등의 설정을 제한하는 "지급정지"를 명시하여 제출</t>
    </r>
  </si>
  <si>
    <t xml:space="preserve"> 법인세신고수수료660,000
등기수수료190,000*2명=380,000
제증명수수료30,000</t>
  </si>
  <si>
    <t>임대료12,300,000원
정기예금이자428,690원
법인세환급금17,100원</t>
  </si>
  <si>
    <r>
      <t xml:space="preserve">   </t>
    </r>
    <r>
      <rPr>
        <sz val="11"/>
        <rFont val="돋움"/>
        <family val="0"/>
      </rPr>
      <t>·  위 예금통장 사본은 계좌번호 및 예금주명의가 있는 면과 금액이 기재되어 있는 면의 사본을 같이 제출</t>
    </r>
  </si>
  <si>
    <t>법인설립
인      가
년 월 일</t>
  </si>
  <si>
    <t>동인학원 법인회계 세입·세출 예산서</t>
  </si>
  <si>
    <t>4. 동남중학교 교직원 정.현원현황</t>
  </si>
  <si>
    <t>5. 동남고등학교 학교회계직원 현황</t>
  </si>
  <si>
    <t>2020학년도 법인회계 세출 예산서</t>
  </si>
  <si>
    <t>353-0994-9356-54</t>
  </si>
  <si>
    <t>수익용기본재산중 정기예금별 조서</t>
  </si>
  <si>
    <t>임대보증금 10,900,000원</t>
  </si>
  <si>
    <t xml:space="preserve">권영혁
</t>
  </si>
  <si>
    <t>재산세547,000원
임대부과가치세1,400,000원</t>
  </si>
  <si>
    <t>1년</t>
  </si>
  <si>
    <t xml:space="preserve"> </t>
  </si>
  <si>
    <t>항</t>
  </si>
  <si>
    <t>기타</t>
  </si>
  <si>
    <t>소송비</t>
  </si>
  <si>
    <t>이율</t>
  </si>
  <si>
    <t>기능직</t>
  </si>
  <si>
    <t>일반직</t>
  </si>
  <si>
    <t>합계</t>
  </si>
  <si>
    <t>교감</t>
  </si>
  <si>
    <t>사무비</t>
  </si>
  <si>
    <t>경력</t>
  </si>
  <si>
    <t>예비비</t>
  </si>
  <si>
    <t>목</t>
  </si>
  <si>
    <r>
      <t>법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인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회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계</t>
    </r>
    <r>
      <rPr>
        <sz val="18"/>
        <color indexed="8"/>
        <rFont val="Arial"/>
        <family val="0"/>
      </rPr>
      <t xml:space="preserve">  </t>
    </r>
    <r>
      <rPr>
        <sz val="18"/>
        <color indexed="8"/>
        <rFont val="돋움"/>
        <family val="0"/>
      </rPr>
      <t>예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산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총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괄</t>
    </r>
    <r>
      <rPr>
        <sz val="18"/>
        <color indexed="8"/>
        <rFont val="Arial"/>
        <family val="0"/>
      </rPr>
      <t xml:space="preserve"> </t>
    </r>
    <r>
      <rPr>
        <sz val="18"/>
        <color indexed="8"/>
        <rFont val="돋움"/>
        <family val="0"/>
      </rPr>
      <t>표</t>
    </r>
  </si>
  <si>
    <t>1.고등학교전출금</t>
  </si>
  <si>
    <t>(단위 : 원)</t>
  </si>
  <si>
    <t>1.고등학교 전출금</t>
  </si>
  <si>
    <t>1.부채 상환금</t>
  </si>
  <si>
    <t>1.이사회운영비</t>
  </si>
  <si>
    <t>이사장 인적사항</t>
  </si>
  <si>
    <t>2019.4.22</t>
  </si>
  <si>
    <t>2020.2.12</t>
  </si>
  <si>
    <t>1.이사회  운영비</t>
  </si>
  <si>
    <t>설립자
(한  자)</t>
  </si>
  <si>
    <t>1958.11.12</t>
  </si>
  <si>
    <t>(단위 : 명)</t>
  </si>
  <si>
    <t>3. 재산조성비</t>
  </si>
  <si>
    <t>2.중학교 전출금</t>
  </si>
  <si>
    <t>1.임대보증금미환급</t>
  </si>
  <si>
    <t>교육시설비
부담액</t>
  </si>
  <si>
    <t>(단위 :천 원)</t>
  </si>
  <si>
    <t>과       목</t>
  </si>
  <si>
    <t>1.임대보증금  환급</t>
  </si>
  <si>
    <t>이월금67,000원</t>
  </si>
  <si>
    <t>임대보증금
수입</t>
  </si>
  <si>
    <t>성  명
(한자)</t>
  </si>
  <si>
    <t>이율 또는
배당금</t>
  </si>
  <si>
    <t>2.중학교전출금</t>
  </si>
  <si>
    <t>1.임대보증금환급</t>
  </si>
  <si>
    <t>다. 수익액 집행내역</t>
  </si>
  <si>
    <t>[학교법인 동인학원]</t>
  </si>
  <si>
    <t>소계</t>
  </si>
  <si>
    <t>조리사</t>
  </si>
  <si>
    <t>7급</t>
  </si>
  <si>
    <t>예치일</t>
  </si>
  <si>
    <t>세전</t>
  </si>
  <si>
    <t>관</t>
  </si>
  <si>
    <t>△80</t>
  </si>
  <si>
    <t>△2</t>
  </si>
  <si>
    <t>금액</t>
  </si>
  <si>
    <t>평가액</t>
  </si>
  <si>
    <t>정원</t>
  </si>
  <si>
    <t>△20</t>
  </si>
  <si>
    <t>세후</t>
  </si>
  <si>
    <t>전출금</t>
  </si>
  <si>
    <t xml:space="preserve">  </t>
  </si>
  <si>
    <t>영양사</t>
  </si>
  <si>
    <t>9급</t>
  </si>
  <si>
    <t>6급</t>
  </si>
  <si>
    <t>학력</t>
  </si>
  <si>
    <t>계</t>
  </si>
  <si>
    <t>잡수입</t>
  </si>
  <si>
    <t>관 명</t>
  </si>
  <si>
    <t>비고</t>
  </si>
  <si>
    <t>교사</t>
  </si>
  <si>
    <t>면적</t>
  </si>
  <si>
    <t>세금</t>
  </si>
  <si>
    <t>에산액</t>
  </si>
  <si>
    <t>교장</t>
  </si>
  <si>
    <t>5급</t>
  </si>
  <si>
    <t>8급</t>
  </si>
  <si>
    <t>부장</t>
  </si>
  <si>
    <t>사서</t>
  </si>
  <si>
    <t>이월금</t>
  </si>
  <si>
    <t>4급</t>
  </si>
  <si>
    <t>증감</t>
  </si>
  <si>
    <t>예산액</t>
  </si>
  <si>
    <t>구분</t>
  </si>
  <si>
    <t>현원</t>
  </si>
  <si>
    <t>농협</t>
  </si>
  <si>
    <r>
      <t>1.</t>
    </r>
    <r>
      <rPr>
        <sz val="10"/>
        <color indexed="8"/>
        <rFont val="돋움"/>
        <family val="0"/>
      </rPr>
      <t>기부
   원조금</t>
    </r>
  </si>
  <si>
    <r>
      <t>3.</t>
    </r>
    <r>
      <rPr>
        <sz val="10"/>
        <color indexed="8"/>
        <rFont val="돋움"/>
        <family val="0"/>
      </rPr>
      <t>기부
   원조금</t>
    </r>
  </si>
  <si>
    <r>
      <t>1.</t>
    </r>
    <r>
      <rPr>
        <sz val="13"/>
        <color indexed="8"/>
        <rFont val="돋움"/>
        <family val="0"/>
      </rPr>
      <t>이사회 운영비</t>
    </r>
  </si>
  <si>
    <r>
      <t xml:space="preserve">예산구분 </t>
    </r>
    <r>
      <rPr>
        <sz val="11"/>
        <rFont val="돋움"/>
        <family val="0"/>
      </rPr>
      <t>: 본예산</t>
    </r>
  </si>
  <si>
    <r>
      <t>3.</t>
    </r>
    <r>
      <rPr>
        <sz val="13"/>
        <color indexed="8"/>
        <rFont val="돋움"/>
        <family val="0"/>
      </rPr>
      <t>재산 조성비</t>
    </r>
  </si>
  <si>
    <r>
      <t>1.</t>
    </r>
    <r>
      <rPr>
        <sz val="13"/>
        <color indexed="8"/>
        <rFont val="돋움"/>
        <family val="0"/>
      </rPr>
      <t>재산
   관리비</t>
    </r>
  </si>
  <si>
    <r>
      <t>2.</t>
    </r>
    <r>
      <rPr>
        <sz val="10"/>
        <color indexed="8"/>
        <rFont val="돋움"/>
        <family val="0"/>
      </rPr>
      <t>임대 보중금미환급금</t>
    </r>
  </si>
  <si>
    <r>
      <t>1.</t>
    </r>
    <r>
      <rPr>
        <sz val="10"/>
        <color indexed="8"/>
        <rFont val="돋움"/>
        <family val="0"/>
      </rPr>
      <t>전년도
   잉여금</t>
    </r>
  </si>
  <si>
    <r>
      <t>1.</t>
    </r>
    <r>
      <rPr>
        <sz val="10"/>
        <color indexed="8"/>
        <rFont val="돋움"/>
        <family val="0"/>
      </rPr>
      <t>전년도
   이월금</t>
    </r>
  </si>
  <si>
    <r>
      <t>1.</t>
    </r>
    <r>
      <rPr>
        <sz val="10"/>
        <color indexed="8"/>
        <rFont val="돋움"/>
        <family val="0"/>
      </rPr>
      <t>기본재산
   수입</t>
    </r>
  </si>
  <si>
    <r>
      <t xml:space="preserve">1. </t>
    </r>
    <r>
      <rPr>
        <sz val="10"/>
        <color indexed="8"/>
        <rFont val="돋움"/>
        <family val="0"/>
      </rPr>
      <t>기타고정
   부채</t>
    </r>
  </si>
  <si>
    <r>
      <t xml:space="preserve">1. </t>
    </r>
    <r>
      <rPr>
        <sz val="10"/>
        <color indexed="8"/>
        <rFont val="돋움"/>
        <family val="0"/>
      </rPr>
      <t>임대보증
   금수입</t>
    </r>
  </si>
  <si>
    <r>
      <t xml:space="preserve">4. </t>
    </r>
    <r>
      <rPr>
        <sz val="10"/>
        <color indexed="8"/>
        <rFont val="돋움"/>
        <family val="0"/>
      </rPr>
      <t>고정부채
   입금</t>
    </r>
  </si>
  <si>
    <t>[서식 39]</t>
  </si>
  <si>
    <t>1.재산유지비</t>
  </si>
  <si>
    <t>교  원</t>
  </si>
  <si>
    <t>[서식 45]</t>
  </si>
  <si>
    <t>이사장
자택</t>
  </si>
  <si>
    <t>총수입액</t>
  </si>
  <si>
    <t>계좌번호</t>
  </si>
  <si>
    <t>1.공과보험료</t>
  </si>
  <si>
    <t>1.법인운영비</t>
  </si>
  <si>
    <t>△11,500</t>
  </si>
  <si>
    <t>※ 첨부서류</t>
  </si>
  <si>
    <t>[서식7]</t>
  </si>
  <si>
    <t>집행내역</t>
  </si>
  <si>
    <t>생년월일</t>
  </si>
  <si>
    <t>[서식 40]</t>
  </si>
  <si>
    <t>소계(Y6)</t>
  </si>
  <si>
    <t>법정
부담금</t>
  </si>
  <si>
    <t>순수익액</t>
  </si>
  <si>
    <t>운영방법</t>
  </si>
  <si>
    <t>2.사무비</t>
  </si>
  <si>
    <t>△11,969</t>
  </si>
  <si>
    <t>예산확정일</t>
  </si>
  <si>
    <t>예산 총칙</t>
  </si>
  <si>
    <t>2.예비비</t>
  </si>
  <si>
    <t>소계(Y4)</t>
  </si>
  <si>
    <t>재투자비</t>
  </si>
  <si>
    <t>정기예탁금</t>
  </si>
  <si>
    <t xml:space="preserve">상환금 </t>
  </si>
  <si>
    <t>소계(Y8)</t>
  </si>
  <si>
    <t>4.전출금</t>
  </si>
  <si>
    <t>소계(Y1)</t>
  </si>
  <si>
    <t>과 목 명</t>
  </si>
  <si>
    <t>[서식 1]</t>
  </si>
  <si>
    <t>법인운영비</t>
  </si>
  <si>
    <t>7. 소송비</t>
  </si>
  <si>
    <t>전화번호</t>
  </si>
  <si>
    <t>소계(Y7)</t>
  </si>
  <si>
    <t>2. 세출</t>
  </si>
  <si>
    <t>법인
사무실</t>
  </si>
  <si>
    <t>정기예금</t>
  </si>
  <si>
    <t>기타제지출</t>
  </si>
  <si>
    <t>결원보충</t>
  </si>
  <si>
    <t>[서식 46]</t>
  </si>
  <si>
    <t>필요경비</t>
  </si>
  <si>
    <t>순
수익액</t>
  </si>
  <si>
    <t>정기예금액</t>
  </si>
  <si>
    <t>예산안
확정일</t>
  </si>
  <si>
    <t>1.이사회비</t>
  </si>
  <si>
    <t>이사회비</t>
  </si>
  <si>
    <t>임대수입</t>
  </si>
  <si>
    <t>전산보조</t>
  </si>
  <si>
    <t>예산(A)</t>
  </si>
  <si>
    <t>전년도예산액</t>
  </si>
  <si>
    <t>조리보조</t>
  </si>
  <si>
    <t>△382</t>
  </si>
  <si>
    <t>제세
공과금</t>
  </si>
  <si>
    <t>총계(X)</t>
  </si>
  <si>
    <t>1. 세입</t>
  </si>
  <si>
    <t>동문상가 건물</t>
  </si>
  <si>
    <t>세출합계</t>
  </si>
  <si>
    <t>비교증감</t>
  </si>
  <si>
    <t>7.예비비</t>
  </si>
  <si>
    <t>사무보조</t>
  </si>
  <si>
    <t>재산의 종류</t>
  </si>
  <si>
    <t>기간제교원</t>
  </si>
  <si>
    <t>비정규직</t>
  </si>
  <si>
    <t>[서식 37]</t>
  </si>
  <si>
    <t>1. 법인현황</t>
  </si>
  <si>
    <t>기부원조금</t>
  </si>
  <si>
    <t>일련
번호</t>
  </si>
  <si>
    <t>관     별</t>
  </si>
  <si>
    <t>소계(Y2)</t>
  </si>
  <si>
    <t>세입합계</t>
  </si>
  <si>
    <t>재산조성비</t>
  </si>
  <si>
    <t>구성비(%)</t>
  </si>
  <si>
    <t>5.상환금</t>
  </si>
  <si>
    <t>과   목</t>
  </si>
  <si>
    <t>소계(Y3)</t>
  </si>
  <si>
    <t>산출기준</t>
  </si>
  <si>
    <t>교무보조</t>
  </si>
  <si>
    <t>과학실험
보조</t>
  </si>
  <si>
    <t>△472</t>
  </si>
  <si>
    <t>산출기초</t>
  </si>
  <si>
    <t>예치기간</t>
  </si>
  <si>
    <t>구학부모회</t>
  </si>
  <si>
    <t>△11,929</t>
  </si>
  <si>
    <t>재산수입</t>
  </si>
  <si>
    <t>[서식 38]</t>
  </si>
  <si>
    <r>
      <t xml:space="preserve">증 </t>
    </r>
    <r>
      <rPr>
        <sz val="11"/>
        <rFont val="돋움"/>
        <family val="0"/>
      </rPr>
      <t xml:space="preserve"> 감</t>
    </r>
  </si>
  <si>
    <r>
      <t xml:space="preserve">구 </t>
    </r>
    <r>
      <rPr>
        <sz val="11"/>
        <rFont val="돋움"/>
        <family val="0"/>
      </rPr>
      <t xml:space="preserve"> 분</t>
    </r>
  </si>
  <si>
    <r>
      <t xml:space="preserve">정 </t>
    </r>
    <r>
      <rPr>
        <sz val="11"/>
        <rFont val="돋움"/>
        <family val="0"/>
      </rPr>
      <t xml:space="preserve"> 원</t>
    </r>
  </si>
  <si>
    <r>
      <t xml:space="preserve">현 </t>
    </r>
    <r>
      <rPr>
        <sz val="11"/>
        <rFont val="돋움"/>
        <family val="0"/>
      </rPr>
      <t xml:space="preserve"> 원</t>
    </r>
  </si>
  <si>
    <r>
      <t>사 무</t>
    </r>
    <r>
      <rPr>
        <sz val="11"/>
        <rFont val="돋움"/>
        <family val="0"/>
      </rPr>
      <t xml:space="preserve"> 직</t>
    </r>
  </si>
  <si>
    <r>
      <t>2.</t>
    </r>
    <r>
      <rPr>
        <sz val="10"/>
        <color indexed="8"/>
        <rFont val="돋움"/>
        <family val="0"/>
      </rPr>
      <t>예금이자</t>
    </r>
  </si>
  <si>
    <r>
      <t>5.</t>
    </r>
    <r>
      <rPr>
        <sz val="10"/>
        <color indexed="8"/>
        <rFont val="돋움"/>
        <family val="0"/>
      </rPr>
      <t>잡수입</t>
    </r>
  </si>
  <si>
    <r>
      <t>2.</t>
    </r>
    <r>
      <rPr>
        <sz val="10"/>
        <color indexed="8"/>
        <rFont val="돋움"/>
        <family val="0"/>
      </rPr>
      <t>이월금</t>
    </r>
  </si>
  <si>
    <r>
      <t>1.</t>
    </r>
    <r>
      <rPr>
        <sz val="10"/>
        <color indexed="8"/>
        <rFont val="돋움"/>
        <family val="0"/>
      </rPr>
      <t>잡수입</t>
    </r>
  </si>
  <si>
    <r>
      <t>1.</t>
    </r>
    <r>
      <rPr>
        <sz val="10"/>
        <color indexed="8"/>
        <rFont val="돋움"/>
        <family val="0"/>
      </rPr>
      <t>재산수입</t>
    </r>
  </si>
  <si>
    <r>
      <t>2.</t>
    </r>
    <r>
      <rPr>
        <sz val="13"/>
        <color indexed="8"/>
        <rFont val="돋움"/>
        <family val="0"/>
      </rPr>
      <t>수용비</t>
    </r>
  </si>
  <si>
    <r>
      <t>5.</t>
    </r>
    <r>
      <rPr>
        <sz val="13"/>
        <color indexed="8"/>
        <rFont val="돋움"/>
        <family val="0"/>
      </rPr>
      <t>상환금</t>
    </r>
  </si>
  <si>
    <r>
      <t>1.</t>
    </r>
    <r>
      <rPr>
        <sz val="13"/>
        <color indexed="8"/>
        <rFont val="돋움"/>
        <family val="0"/>
      </rPr>
      <t>이사회비</t>
    </r>
  </si>
  <si>
    <r>
      <t>1.</t>
    </r>
    <r>
      <rPr>
        <sz val="13"/>
        <color indexed="8"/>
        <rFont val="돋움"/>
        <family val="0"/>
      </rPr>
      <t>재산유지비</t>
    </r>
  </si>
  <si>
    <r>
      <t>1.</t>
    </r>
    <r>
      <rPr>
        <sz val="10"/>
        <color indexed="8"/>
        <rFont val="돋움"/>
        <family val="0"/>
      </rPr>
      <t>예금이자</t>
    </r>
  </si>
  <si>
    <r>
      <t>1.</t>
    </r>
    <r>
      <rPr>
        <sz val="13"/>
        <color indexed="8"/>
        <rFont val="돋움"/>
        <family val="0"/>
      </rPr>
      <t>공과보험료</t>
    </r>
  </si>
  <si>
    <r>
      <t>1.</t>
    </r>
    <r>
      <rPr>
        <sz val="13"/>
        <color indexed="8"/>
        <rFont val="돋움"/>
        <family val="0"/>
      </rPr>
      <t>전출금</t>
    </r>
  </si>
  <si>
    <r>
      <t>4.</t>
    </r>
    <r>
      <rPr>
        <sz val="13"/>
        <color indexed="8"/>
        <rFont val="돋움"/>
        <family val="0"/>
      </rPr>
      <t>전출금</t>
    </r>
  </si>
  <si>
    <r>
      <t>1.</t>
    </r>
    <r>
      <rPr>
        <sz val="13"/>
        <color indexed="8"/>
        <rFont val="돋움"/>
        <family val="0"/>
      </rPr>
      <t>법인운영비</t>
    </r>
  </si>
  <si>
    <r>
      <t>6.소송비</t>
    </r>
  </si>
  <si>
    <r>
      <t>1.소송비</t>
    </r>
  </si>
  <si>
    <r>
      <t>2.</t>
    </r>
    <r>
      <rPr>
        <sz val="13"/>
        <color indexed="8"/>
        <rFont val="돋움"/>
        <family val="0"/>
      </rPr>
      <t>사무비</t>
    </r>
  </si>
  <si>
    <r>
      <t>2.</t>
    </r>
    <r>
      <rPr>
        <sz val="13"/>
        <color indexed="8"/>
        <rFont val="돋움"/>
        <family val="0"/>
      </rPr>
      <t>예비비</t>
    </r>
  </si>
  <si>
    <r>
      <t>1.</t>
    </r>
    <r>
      <rPr>
        <sz val="13"/>
        <color indexed="8"/>
        <rFont val="돋움"/>
        <family val="0"/>
      </rPr>
      <t>예비비</t>
    </r>
  </si>
  <si>
    <r>
      <t>7.</t>
    </r>
    <r>
      <rPr>
        <sz val="13"/>
        <color indexed="8"/>
        <rFont val="돋움"/>
        <family val="0"/>
      </rPr>
      <t>예비비</t>
    </r>
  </si>
  <si>
    <r>
      <t>-</t>
    </r>
    <r>
      <rPr>
        <sz val="11"/>
        <rFont val="돋움"/>
        <family val="0"/>
      </rPr>
      <t xml:space="preserve"> 잔액증명서</t>
    </r>
  </si>
  <si>
    <r>
      <t xml:space="preserve">예 </t>
    </r>
    <r>
      <rPr>
        <sz val="11"/>
        <rFont val="돋움"/>
        <family val="0"/>
      </rPr>
      <t xml:space="preserve">  치
은행명</t>
    </r>
  </si>
  <si>
    <r>
      <t>-</t>
    </r>
    <r>
      <rPr>
        <sz val="11"/>
        <rFont val="돋움"/>
        <family val="0"/>
      </rPr>
      <t xml:space="preserve"> 예금통장 (사본)</t>
    </r>
  </si>
  <si>
    <t>2020학년도 동인학원</t>
  </si>
  <si>
    <t>법인회계 세입·세출 예산서</t>
  </si>
  <si>
    <t>나. 현금 및 유가증권</t>
  </si>
  <si>
    <t>관내구성비(A/Y,%)</t>
  </si>
  <si>
    <t>전체구성비(A/X,%)</t>
  </si>
  <si>
    <t>031)
542-1033</t>
  </si>
  <si>
    <t>6. 동남중학교회계직원 현황</t>
  </si>
  <si>
    <t>수익용기본재산 수입예정 조서</t>
  </si>
  <si>
    <t>예 산 성 질 별 내 역</t>
  </si>
  <si>
    <t xml:space="preserve">             대지</t>
  </si>
  <si>
    <t>2. 법인 정.현원 현황</t>
  </si>
  <si>
    <t>기구 및 정.현원 일람표</t>
  </si>
  <si>
    <t xml:space="preserve">  예금이자4,000원</t>
  </si>
  <si>
    <t>법인세환급금820,000원
관리비960,000원</t>
  </si>
  <si>
    <t>임대관리비
80,000원*12월= 960,000원</t>
  </si>
  <si>
    <t>가. 토지(대지. 임야, 전, 답) 및 건물</t>
  </si>
  <si>
    <t>2020학년도 법인회계 세출 예산 성질별 조서</t>
  </si>
  <si>
    <t>2020학년도 법인회계 세입  예산서</t>
  </si>
  <si>
    <t>3. 동남고등학교 교직원 정.현원현황</t>
  </si>
  <si>
    <t>세입·세출 예산액 : 25,496,000원</t>
  </si>
  <si>
    <t>김성묵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</si>
</sst>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0_ "/>
    <numFmt numFmtId="166" formatCode="#,##0.00_);[Red]\(#,##0.00\)"/>
    <numFmt numFmtId="167" formatCode="#,##0;&quot;△ &quot;#,##0"/>
    <numFmt numFmtId="168" formatCode="_-* #,##0.00_-;\-* #,##0.00_-;_-* &quot;-&quot;_-;_-@_-"/>
    <numFmt numFmtId="169" formatCode="_-* #,##0.000_-;\-* #,##0.000_-;_-* &quot;-&quot;???_-;_-@_-"/>
    <numFmt numFmtId="170" formatCode="#,##0;&quot;△&quot;#,##0"/>
    <numFmt numFmtId="171" formatCode="_ * #,##0.0_ ;_ * \-#,##0.0_ ;_ * &quot;-&quot;_ ;_ @_ "/>
    <numFmt numFmtId="172" formatCode="_ * #,##0_ ;_ * \-#,##0_ ;_ * &quot;-&quot;_ ;_ @_ "/>
    <numFmt numFmtId="173" formatCode="_ * #,##0.00_ ;_ * \-#,##0.00_ ;_ * &quot;-&quot;??_ ;_ @_ "/>
    <numFmt numFmtId="174" formatCode="&quot;₩&quot;#,##0.00\ ;\(&quot;₩&quot;#,##0.00\)"/>
    <numFmt numFmtId="175" formatCode="&quot;₩&quot;#,##0;&quot;₩&quot;\-#,##0"/>
    <numFmt numFmtId="176" formatCode="&quot;$&quot;#,##0_);[Red]\(&quot;$&quot;#,##0\)"/>
    <numFmt numFmtId="177" formatCode="&quot;$&quot;#,##0.00_);[Red]\(&quot;$&quot;#,##0.00\)"/>
  </numFmts>
  <fonts count="5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Geneva"/>
      <family val="0"/>
    </font>
    <font>
      <sz val="8"/>
      <color indexed="8"/>
      <name val="Arial"/>
      <family val="0"/>
    </font>
    <font>
      <b/>
      <sz val="12"/>
      <color indexed="8"/>
      <name val="Helv"/>
      <family val="0"/>
    </font>
    <font>
      <b/>
      <sz val="11"/>
      <color indexed="8"/>
      <name val="Helv"/>
      <family val="0"/>
    </font>
    <font>
      <sz val="12"/>
      <color indexed="8"/>
      <name val="바탕체"/>
      <family val="0"/>
    </font>
    <font>
      <sz val="10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8"/>
      <color indexed="8"/>
      <name val="돋움"/>
      <family val="0"/>
    </font>
    <font>
      <sz val="8"/>
      <color indexed="8"/>
      <name val="돋움"/>
      <family val="0"/>
    </font>
    <font>
      <sz val="11"/>
      <color indexed="8"/>
      <name val="Arial"/>
      <family val="0"/>
    </font>
    <font>
      <sz val="10"/>
      <color indexed="8"/>
      <name val="돋움"/>
      <family val="0"/>
    </font>
    <font>
      <u val="single"/>
      <sz val="11"/>
      <color indexed="8"/>
      <name val="돋움"/>
      <family val="0"/>
    </font>
    <font>
      <b/>
      <sz val="14"/>
      <color indexed="8"/>
      <name val="돋움"/>
      <family val="0"/>
    </font>
    <font>
      <b/>
      <sz val="20"/>
      <color indexed="8"/>
      <name val="돋움"/>
      <family val="0"/>
    </font>
    <font>
      <sz val="14"/>
      <color indexed="8"/>
      <name val="돋움"/>
      <family val="0"/>
    </font>
    <font>
      <sz val="11"/>
      <color indexed="10"/>
      <name val="돋움"/>
      <family val="0"/>
    </font>
    <font>
      <sz val="16"/>
      <color indexed="8"/>
      <name val="돋움"/>
      <family val="0"/>
    </font>
    <font>
      <sz val="23"/>
      <color indexed="8"/>
      <name val="돋움"/>
      <family val="0"/>
    </font>
    <font>
      <sz val="13"/>
      <color indexed="8"/>
      <name val="돋움"/>
      <family val="0"/>
    </font>
    <font>
      <b/>
      <sz val="13"/>
      <color indexed="8"/>
      <name val="돋움"/>
      <family val="0"/>
    </font>
    <font>
      <sz val="12"/>
      <color indexed="8"/>
      <name val="돋움"/>
      <family val="0"/>
    </font>
    <font>
      <sz val="18"/>
      <color indexed="8"/>
      <name val="Arial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/>
      <protection/>
    </xf>
    <xf numFmtId="38" fontId="4" fillId="0" borderId="0" applyFill="0" applyBorder="0" applyAlignment="0" applyProtection="0"/>
    <xf numFmtId="4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>
      <alignment horizontal="left"/>
      <protection/>
    </xf>
    <xf numFmtId="10" fontId="6" fillId="20" borderId="1" applyNumberFormat="0" applyBorder="0" applyAlignment="0" applyProtection="0"/>
    <xf numFmtId="0" fontId="8" fillId="0" borderId="2">
      <alignment/>
      <protection/>
    </xf>
    <xf numFmtId="174" fontId="9" fillId="0" borderId="0">
      <alignment/>
      <protection/>
    </xf>
    <xf numFmtId="0" fontId="3" fillId="0" borderId="0">
      <alignment/>
      <protection/>
    </xf>
    <xf numFmtId="10" fontId="10" fillId="0" borderId="0" applyFont="0" applyFill="0" applyBorder="0" applyAlignment="0" applyProtection="0"/>
    <xf numFmtId="0" fontId="8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7" borderId="3" applyNumberFormat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21" fillId="0" borderId="7" applyNumberFormat="0" applyFill="0" applyAlignment="0" applyProtection="0"/>
    <xf numFmtId="0" fontId="49" fillId="32" borderId="3" applyNumberFormat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27" borderId="11" applyNumberFormat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12" applyNumberFormat="0" applyFont="0" applyFill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</cellStyleXfs>
  <cellXfs count="253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1" xfId="0" applyNumberFormat="1" applyFont="1" applyBorder="1" applyAlignment="1">
      <alignment vertical="center"/>
    </xf>
    <xf numFmtId="41" fontId="0" fillId="0" borderId="0" xfId="66" applyNumberFormat="1" applyFont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/>
    </xf>
    <xf numFmtId="41" fontId="0" fillId="0" borderId="0" xfId="0" applyNumberFormat="1" applyAlignment="1">
      <alignment vertical="center"/>
    </xf>
    <xf numFmtId="2" fontId="0" fillId="0" borderId="1" xfId="0" applyNumberFormat="1" applyBorder="1" applyAlignment="1">
      <alignment vertical="center"/>
    </xf>
    <xf numFmtId="0" fontId="31" fillId="0" borderId="0" xfId="0" applyNumberFormat="1" applyFont="1" applyAlignment="1">
      <alignment vertical="center"/>
    </xf>
    <xf numFmtId="41" fontId="0" fillId="0" borderId="0" xfId="66" applyNumberFormat="1" applyFont="1" applyAlignment="1">
      <alignment vertical="center"/>
    </xf>
    <xf numFmtId="41" fontId="0" fillId="0" borderId="13" xfId="66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horizontal="center" vertical="center"/>
    </xf>
    <xf numFmtId="168" fontId="0" fillId="0" borderId="13" xfId="66" applyNumberFormat="1" applyFont="1" applyFill="1" applyBorder="1" applyAlignment="1">
      <alignment vertical="center" wrapText="1"/>
    </xf>
    <xf numFmtId="41" fontId="0" fillId="0" borderId="14" xfId="66" applyNumberFormat="1" applyFont="1" applyFill="1" applyBorder="1" applyAlignment="1">
      <alignment vertical="center" wrapText="1"/>
    </xf>
    <xf numFmtId="168" fontId="0" fillId="0" borderId="15" xfId="66" applyNumberFormat="1" applyFont="1" applyFill="1" applyBorder="1" applyAlignment="1">
      <alignment vertical="center"/>
    </xf>
    <xf numFmtId="41" fontId="0" fillId="0" borderId="16" xfId="66" applyNumberFormat="1" applyFont="1" applyFill="1" applyBorder="1" applyAlignment="1">
      <alignment vertical="center"/>
    </xf>
    <xf numFmtId="41" fontId="0" fillId="0" borderId="1" xfId="66" applyNumberFormat="1" applyFont="1" applyBorder="1" applyAlignment="1">
      <alignment horizontal="center" vertical="center" wrapText="1"/>
    </xf>
    <xf numFmtId="41" fontId="0" fillId="0" borderId="1" xfId="66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41" fontId="0" fillId="0" borderId="13" xfId="66" applyNumberFormat="1" applyFont="1" applyFill="1" applyBorder="1" applyAlignment="1">
      <alignment vertical="center" wrapText="1"/>
    </xf>
    <xf numFmtId="41" fontId="0" fillId="0" borderId="15" xfId="66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32" fillId="0" borderId="13" xfId="0" applyNumberFormat="1" applyFont="1" applyBorder="1" applyAlignment="1">
      <alignment vertical="center" wrapText="1"/>
    </xf>
    <xf numFmtId="169" fontId="0" fillId="0" borderId="1" xfId="66" applyNumberFormat="1" applyFont="1" applyBorder="1" applyAlignment="1">
      <alignment vertical="center"/>
    </xf>
    <xf numFmtId="0" fontId="32" fillId="0" borderId="15" xfId="0" applyNumberFormat="1" applyFont="1" applyBorder="1" applyAlignment="1">
      <alignment vertical="center" wrapText="1"/>
    </xf>
    <xf numFmtId="0" fontId="32" fillId="0" borderId="1" xfId="0" applyNumberFormat="1" applyFont="1" applyBorder="1" applyAlignment="1">
      <alignment vertical="center" wrapText="1"/>
    </xf>
    <xf numFmtId="0" fontId="32" fillId="0" borderId="17" xfId="0" applyNumberFormat="1" applyFont="1" applyBorder="1" applyAlignment="1">
      <alignment vertical="center" wrapText="1"/>
    </xf>
    <xf numFmtId="0" fontId="32" fillId="0" borderId="18" xfId="0" applyNumberFormat="1" applyFont="1" applyBorder="1" applyAlignment="1">
      <alignment vertical="center" wrapText="1"/>
    </xf>
    <xf numFmtId="0" fontId="32" fillId="0" borderId="19" xfId="0" applyNumberFormat="1" applyFont="1" applyBorder="1" applyAlignment="1">
      <alignment vertical="center" wrapText="1"/>
    </xf>
    <xf numFmtId="0" fontId="32" fillId="0" borderId="20" xfId="0" applyNumberFormat="1" applyFont="1" applyBorder="1" applyAlignment="1">
      <alignment vertical="center" wrapText="1"/>
    </xf>
    <xf numFmtId="164" fontId="0" fillId="0" borderId="15" xfId="66" applyNumberFormat="1" applyFont="1" applyBorder="1" applyAlignment="1">
      <alignment vertical="center"/>
    </xf>
    <xf numFmtId="41" fontId="0" fillId="0" borderId="14" xfId="66" applyNumberFormat="1" applyFont="1" applyBorder="1" applyAlignment="1">
      <alignment horizontal="center" vertical="center" wrapText="1"/>
    </xf>
    <xf numFmtId="41" fontId="0" fillId="0" borderId="16" xfId="66" applyNumberFormat="1" applyFont="1" applyBorder="1" applyAlignment="1">
      <alignment horizontal="center" vertical="center" wrapText="1"/>
    </xf>
    <xf numFmtId="0" fontId="0" fillId="0" borderId="0" xfId="90" applyNumberFormat="1" applyAlignment="1">
      <alignment vertical="center" wrapText="1"/>
      <protection/>
    </xf>
    <xf numFmtId="0" fontId="0" fillId="0" borderId="16" xfId="90" applyNumberFormat="1" applyBorder="1" applyAlignment="1">
      <alignment vertical="center" wrapText="1"/>
      <protection/>
    </xf>
    <xf numFmtId="0" fontId="0" fillId="0" borderId="21" xfId="90" applyNumberFormat="1" applyBorder="1" applyAlignment="1">
      <alignment vertical="center" wrapText="1"/>
      <protection/>
    </xf>
    <xf numFmtId="0" fontId="0" fillId="0" borderId="19" xfId="90" applyNumberFormat="1" applyBorder="1" applyAlignment="1">
      <alignment vertical="center" wrapText="1"/>
      <protection/>
    </xf>
    <xf numFmtId="0" fontId="0" fillId="0" borderId="22" xfId="90" applyNumberFormat="1" applyBorder="1" applyAlignment="1">
      <alignment horizontal="left" vertical="center" wrapText="1" indent="2"/>
      <protection/>
    </xf>
    <xf numFmtId="0" fontId="0" fillId="0" borderId="0" xfId="90" applyNumberFormat="1" applyBorder="1" applyAlignment="1">
      <alignment horizontal="left" vertical="center" wrapText="1" indent="2"/>
      <protection/>
    </xf>
    <xf numFmtId="0" fontId="0" fillId="0" borderId="17" xfId="90" applyNumberFormat="1" applyBorder="1" applyAlignment="1">
      <alignment horizontal="left" vertical="center" wrapText="1" indent="2"/>
      <protection/>
    </xf>
    <xf numFmtId="0" fontId="0" fillId="0" borderId="0" xfId="90" applyNumberFormat="1" applyAlignment="1">
      <alignment horizontal="center" vertical="center" wrapText="1"/>
      <protection/>
    </xf>
    <xf numFmtId="0" fontId="0" fillId="0" borderId="22" xfId="89" applyNumberFormat="1" applyBorder="1" applyAlignment="1">
      <alignment vertical="center" wrapText="1"/>
      <protection/>
    </xf>
    <xf numFmtId="0" fontId="0" fillId="0" borderId="0" xfId="89" applyNumberFormat="1" applyAlignment="1">
      <alignment vertical="center" wrapText="1"/>
      <protection/>
    </xf>
    <xf numFmtId="0" fontId="0" fillId="0" borderId="17" xfId="89" applyNumberFormat="1" applyBorder="1" applyAlignment="1">
      <alignment vertical="center" wrapText="1"/>
      <protection/>
    </xf>
    <xf numFmtId="0" fontId="0" fillId="0" borderId="0" xfId="90" applyNumberFormat="1" applyBorder="1" applyAlignment="1">
      <alignment vertical="center"/>
      <protection/>
    </xf>
    <xf numFmtId="0" fontId="0" fillId="0" borderId="14" xfId="90" applyNumberFormat="1" applyBorder="1" applyAlignment="1">
      <alignment vertical="center"/>
      <protection/>
    </xf>
    <xf numFmtId="0" fontId="0" fillId="0" borderId="23" xfId="90" applyNumberFormat="1" applyBorder="1" applyAlignment="1">
      <alignment vertical="center"/>
      <protection/>
    </xf>
    <xf numFmtId="0" fontId="0" fillId="0" borderId="24" xfId="90" applyNumberFormat="1" applyBorder="1" applyAlignment="1">
      <alignment vertical="center"/>
      <protection/>
    </xf>
    <xf numFmtId="164" fontId="0" fillId="0" borderId="1" xfId="90" applyNumberFormat="1" applyBorder="1" applyAlignment="1">
      <alignment horizontal="center" vertical="center" shrinkToFit="1"/>
      <protection/>
    </xf>
    <xf numFmtId="0" fontId="1" fillId="0" borderId="1" xfId="90" applyNumberFormat="1" applyFont="1" applyBorder="1" applyAlignment="1">
      <alignment horizontal="center" vertical="center"/>
      <protection/>
    </xf>
    <xf numFmtId="0" fontId="1" fillId="0" borderId="1" xfId="90" applyNumberFormat="1" applyFont="1" applyBorder="1" applyAlignment="1">
      <alignment horizontal="center" vertical="center" wrapText="1"/>
      <protection/>
    </xf>
    <xf numFmtId="0" fontId="0" fillId="0" borderId="0" xfId="90" applyNumberFormat="1" applyAlignment="1">
      <alignment vertical="center"/>
      <protection/>
    </xf>
    <xf numFmtId="0" fontId="1" fillId="0" borderId="0" xfId="90" applyNumberFormat="1" applyFont="1" applyAlignment="1">
      <alignment vertical="center"/>
      <protection/>
    </xf>
    <xf numFmtId="0" fontId="33" fillId="0" borderId="0" xfId="90" applyNumberFormat="1" applyFont="1" applyAlignment="1">
      <alignment horizontal="center" vertical="center" wrapText="1"/>
      <protection/>
    </xf>
    <xf numFmtId="0" fontId="1" fillId="0" borderId="0" xfId="90" applyNumberFormat="1" applyFont="1" applyAlignment="1">
      <alignment horizontal="right" vertical="center"/>
      <protection/>
    </xf>
    <xf numFmtId="0" fontId="34" fillId="0" borderId="0" xfId="90" applyNumberFormat="1" applyFont="1" applyAlignment="1">
      <alignment vertical="center"/>
      <protection/>
    </xf>
    <xf numFmtId="0" fontId="35" fillId="0" borderId="0" xfId="89" applyNumberFormat="1" applyFont="1" applyAlignment="1">
      <alignment horizontal="center" vertical="center"/>
      <protection/>
    </xf>
    <xf numFmtId="0" fontId="35" fillId="0" borderId="2" xfId="89" applyNumberFormat="1" applyFont="1" applyBorder="1" applyAlignment="1">
      <alignment horizontal="center" vertical="center"/>
      <protection/>
    </xf>
    <xf numFmtId="0" fontId="34" fillId="0" borderId="0" xfId="89" applyNumberFormat="1" applyFont="1" applyAlignment="1">
      <alignment horizontal="center" vertical="center"/>
      <protection/>
    </xf>
    <xf numFmtId="0" fontId="34" fillId="0" borderId="0" xfId="88" applyNumberFormat="1" applyFont="1" applyAlignment="1">
      <alignment/>
      <protection/>
    </xf>
    <xf numFmtId="0" fontId="34" fillId="0" borderId="25" xfId="88" applyNumberFormat="1" applyFont="1" applyBorder="1" applyAlignment="1">
      <alignment vertical="center"/>
      <protection/>
    </xf>
    <xf numFmtId="0" fontId="34" fillId="0" borderId="0" xfId="88" applyNumberFormat="1" applyFont="1" applyAlignment="1">
      <alignment vertical="center"/>
      <protection/>
    </xf>
    <xf numFmtId="0" fontId="0" fillId="0" borderId="0" xfId="90" applyNumberFormat="1" applyAlignment="1">
      <alignment horizontal="center" vertical="center"/>
      <protection/>
    </xf>
    <xf numFmtId="0" fontId="0" fillId="0" borderId="1" xfId="90" applyNumberFormat="1" applyBorder="1" applyAlignment="1">
      <alignment horizontal="center" vertical="center"/>
      <protection/>
    </xf>
    <xf numFmtId="0" fontId="0" fillId="0" borderId="26" xfId="90" applyNumberFormat="1" applyBorder="1" applyAlignment="1">
      <alignment horizontal="center" vertical="center"/>
      <protection/>
    </xf>
    <xf numFmtId="0" fontId="0" fillId="0" borderId="1" xfId="90" applyNumberFormat="1" applyFont="1" applyBorder="1" applyAlignment="1">
      <alignment horizontal="center" vertical="center"/>
      <protection/>
    </xf>
    <xf numFmtId="0" fontId="0" fillId="0" borderId="26" xfId="90" applyNumberFormat="1" applyFont="1" applyBorder="1" applyAlignment="1">
      <alignment horizontal="center" vertical="center" wrapText="1"/>
      <protection/>
    </xf>
    <xf numFmtId="0" fontId="0" fillId="0" borderId="1" xfId="90" applyNumberFormat="1" applyFont="1" applyBorder="1" applyAlignment="1">
      <alignment horizontal="center" vertical="center" wrapText="1"/>
      <protection/>
    </xf>
    <xf numFmtId="0" fontId="36" fillId="0" borderId="0" xfId="90" applyNumberFormat="1" applyFont="1" applyAlignment="1">
      <alignment vertical="center"/>
      <protection/>
    </xf>
    <xf numFmtId="0" fontId="0" fillId="0" borderId="0" xfId="90" applyNumberFormat="1" applyBorder="1" applyAlignment="1">
      <alignment horizontal="center" vertical="center"/>
      <protection/>
    </xf>
    <xf numFmtId="0" fontId="0" fillId="0" borderId="21" xfId="90" applyNumberFormat="1" applyBorder="1" applyAlignment="1">
      <alignment vertical="center"/>
      <protection/>
    </xf>
    <xf numFmtId="0" fontId="36" fillId="0" borderId="21" xfId="90" applyNumberFormat="1" applyFont="1" applyBorder="1" applyAlignment="1">
      <alignment vertical="center"/>
      <protection/>
    </xf>
    <xf numFmtId="41" fontId="0" fillId="0" borderId="0" xfId="69" applyNumberFormat="1" applyAlignment="1">
      <alignment vertical="center"/>
    </xf>
    <xf numFmtId="0" fontId="34" fillId="0" borderId="0" xfId="0" applyNumberFormat="1" applyFont="1" applyAlignment="1">
      <alignment vertical="center"/>
    </xf>
    <xf numFmtId="41" fontId="34" fillId="0" borderId="0" xfId="66" applyNumberFormat="1" applyFont="1" applyAlignment="1">
      <alignment vertical="center"/>
    </xf>
    <xf numFmtId="41" fontId="0" fillId="0" borderId="0" xfId="66" applyNumberFormat="1" applyAlignment="1">
      <alignment horizontal="center" vertical="center"/>
    </xf>
    <xf numFmtId="0" fontId="0" fillId="0" borderId="0" xfId="66" applyNumberFormat="1" applyAlignment="1">
      <alignment vertical="center"/>
    </xf>
    <xf numFmtId="49" fontId="0" fillId="0" borderId="0" xfId="66" applyNumberFormat="1" applyAlignment="1">
      <alignment vertical="center"/>
    </xf>
    <xf numFmtId="49" fontId="0" fillId="0" borderId="0" xfId="66" applyNumberFormat="1" applyFont="1" applyAlignment="1">
      <alignment vertical="center"/>
    </xf>
    <xf numFmtId="49" fontId="0" fillId="0" borderId="0" xfId="66" applyNumberFormat="1" applyFont="1" applyAlignment="1">
      <alignment vertical="center"/>
    </xf>
    <xf numFmtId="0" fontId="0" fillId="0" borderId="0" xfId="66" applyNumberFormat="1" applyFont="1" applyAlignment="1">
      <alignment vertical="center"/>
    </xf>
    <xf numFmtId="0" fontId="0" fillId="0" borderId="0" xfId="66" applyNumberFormat="1" applyAlignment="1">
      <alignment horizontal="center" vertical="center" shrinkToFit="1"/>
    </xf>
    <xf numFmtId="0" fontId="0" fillId="0" borderId="1" xfId="66" applyNumberFormat="1" applyBorder="1" applyAlignment="1">
      <alignment horizontal="center" vertical="center" shrinkToFit="1"/>
    </xf>
    <xf numFmtId="41" fontId="0" fillId="0" borderId="1" xfId="66" applyNumberFormat="1" applyBorder="1" applyAlignment="1">
      <alignment horizontal="center" vertical="center" shrinkToFit="1"/>
    </xf>
    <xf numFmtId="0" fontId="0" fillId="0" borderId="1" xfId="66" applyNumberFormat="1" applyFont="1" applyBorder="1" applyAlignment="1">
      <alignment horizontal="center" vertical="center" shrinkToFit="1"/>
    </xf>
    <xf numFmtId="0" fontId="0" fillId="0" borderId="0" xfId="66" applyNumberFormat="1" applyAlignment="1">
      <alignment horizontal="center" vertical="center"/>
    </xf>
    <xf numFmtId="0" fontId="0" fillId="0" borderId="1" xfId="66" applyNumberFormat="1" applyFont="1" applyBorder="1" applyAlignment="1">
      <alignment horizontal="center" vertical="center"/>
    </xf>
    <xf numFmtId="0" fontId="0" fillId="0" borderId="1" xfId="66" applyNumberFormat="1" applyFont="1" applyBorder="1" applyAlignment="1">
      <alignment horizontal="center" vertical="center" wrapText="1"/>
    </xf>
    <xf numFmtId="41" fontId="0" fillId="0" borderId="0" xfId="66" applyNumberFormat="1" applyAlignment="1">
      <alignment vertical="center"/>
    </xf>
    <xf numFmtId="0" fontId="34" fillId="0" borderId="0" xfId="66" applyNumberFormat="1" applyFont="1" applyAlignment="1">
      <alignment vertical="center"/>
    </xf>
    <xf numFmtId="167" fontId="0" fillId="0" borderId="1" xfId="0" applyNumberFormat="1" applyBorder="1" applyAlignment="1">
      <alignment horizontal="right" vertical="center"/>
    </xf>
    <xf numFmtId="167" fontId="37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67" fontId="0" fillId="0" borderId="1" xfId="0" applyNumberFormat="1" applyFont="1" applyBorder="1" applyAlignment="1">
      <alignment horizontal="right" vertical="center"/>
    </xf>
    <xf numFmtId="0" fontId="38" fillId="0" borderId="0" xfId="0" applyNumberFormat="1" applyFont="1" applyAlignment="1">
      <alignment/>
    </xf>
    <xf numFmtId="0" fontId="38" fillId="0" borderId="0" xfId="0" applyNumberFormat="1" applyFont="1" applyAlignment="1">
      <alignment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167" fontId="37" fillId="0" borderId="1" xfId="0" applyNumberFormat="1" applyFont="1" applyBorder="1" applyAlignment="1">
      <alignment horizontal="right" vertical="center"/>
    </xf>
    <xf numFmtId="0" fontId="36" fillId="0" borderId="0" xfId="0" applyNumberFormat="1" applyFont="1" applyAlignment="1">
      <alignment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0" fillId="0" borderId="1" xfId="0" applyNumberFormat="1" applyFont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40" fillId="0" borderId="20" xfId="0" applyNumberFormat="1" applyFont="1" applyBorder="1" applyAlignment="1">
      <alignment vertical="center" wrapText="1"/>
    </xf>
    <xf numFmtId="0" fontId="40" fillId="0" borderId="24" xfId="0" applyNumberFormat="1" applyFont="1" applyBorder="1" applyAlignment="1">
      <alignment vertical="center" wrapText="1"/>
    </xf>
    <xf numFmtId="0" fontId="40" fillId="0" borderId="17" xfId="0" applyNumberFormat="1" applyFont="1" applyBorder="1" applyAlignment="1">
      <alignment vertical="center" wrapText="1"/>
    </xf>
    <xf numFmtId="0" fontId="40" fillId="0" borderId="13" xfId="0" applyNumberFormat="1" applyFont="1" applyBorder="1" applyAlignment="1">
      <alignment vertical="center" wrapText="1"/>
    </xf>
    <xf numFmtId="0" fontId="40" fillId="0" borderId="1" xfId="0" applyNumberFormat="1" applyFont="1" applyFill="1" applyBorder="1" applyAlignment="1">
      <alignment vertical="center" wrapText="1"/>
    </xf>
    <xf numFmtId="0" fontId="40" fillId="0" borderId="22" xfId="0" applyNumberFormat="1" applyFont="1" applyBorder="1" applyAlignment="1">
      <alignment vertical="center" wrapText="1"/>
    </xf>
    <xf numFmtId="0" fontId="40" fillId="0" borderId="19" xfId="0" applyNumberFormat="1" applyFont="1" applyBorder="1" applyAlignment="1">
      <alignment vertical="center" wrapText="1"/>
    </xf>
    <xf numFmtId="0" fontId="40" fillId="0" borderId="15" xfId="0" applyNumberFormat="1" applyFont="1" applyBorder="1" applyAlignment="1">
      <alignment vertical="center" wrapText="1"/>
    </xf>
    <xf numFmtId="0" fontId="40" fillId="0" borderId="21" xfId="0" applyNumberFormat="1" applyFont="1" applyBorder="1" applyAlignment="1">
      <alignment vertical="center" wrapText="1"/>
    </xf>
    <xf numFmtId="0" fontId="40" fillId="0" borderId="18" xfId="0" applyNumberFormat="1" applyFont="1" applyBorder="1" applyAlignment="1">
      <alignment vertical="center" wrapText="1"/>
    </xf>
    <xf numFmtId="41" fontId="40" fillId="0" borderId="1" xfId="66" applyNumberFormat="1" applyFont="1" applyBorder="1" applyAlignment="1">
      <alignment vertical="center"/>
    </xf>
    <xf numFmtId="167" fontId="40" fillId="0" borderId="1" xfId="66" applyNumberFormat="1" applyFont="1" applyBorder="1" applyAlignment="1">
      <alignment vertical="center"/>
    </xf>
    <xf numFmtId="41" fontId="40" fillId="0" borderId="26" xfId="66" applyNumberFormat="1" applyFont="1" applyBorder="1" applyAlignment="1">
      <alignment vertical="center"/>
    </xf>
    <xf numFmtId="41" fontId="40" fillId="0" borderId="27" xfId="66" applyNumberFormat="1" applyFont="1" applyBorder="1" applyAlignment="1">
      <alignment vertical="center"/>
    </xf>
    <xf numFmtId="41" fontId="40" fillId="0" borderId="18" xfId="66" applyNumberFormat="1" applyFont="1" applyBorder="1" applyAlignment="1">
      <alignment vertical="center"/>
    </xf>
    <xf numFmtId="41" fontId="40" fillId="0" borderId="13" xfId="66" applyNumberFormat="1" applyFont="1" applyBorder="1" applyAlignment="1">
      <alignment vertical="center"/>
    </xf>
    <xf numFmtId="167" fontId="40" fillId="0" borderId="13" xfId="66" applyNumberFormat="1" applyFont="1" applyBorder="1" applyAlignment="1">
      <alignment vertical="center"/>
    </xf>
    <xf numFmtId="41" fontId="40" fillId="0" borderId="19" xfId="66" applyNumberFormat="1" applyFont="1" applyBorder="1" applyAlignment="1">
      <alignment vertical="center"/>
    </xf>
    <xf numFmtId="41" fontId="40" fillId="0" borderId="21" xfId="66" applyNumberFormat="1" applyFont="1" applyBorder="1" applyAlignment="1">
      <alignment vertical="center"/>
    </xf>
    <xf numFmtId="41" fontId="40" fillId="0" borderId="16" xfId="66" applyNumberFormat="1" applyFont="1" applyBorder="1" applyAlignment="1">
      <alignment vertical="center"/>
    </xf>
    <xf numFmtId="164" fontId="40" fillId="0" borderId="13" xfId="66" applyNumberFormat="1" applyFont="1" applyBorder="1" applyAlignment="1">
      <alignment vertical="center"/>
    </xf>
    <xf numFmtId="41" fontId="40" fillId="0" borderId="17" xfId="66" applyNumberFormat="1" applyFont="1" applyBorder="1" applyAlignment="1">
      <alignment vertical="center"/>
    </xf>
    <xf numFmtId="41" fontId="40" fillId="0" borderId="0" xfId="66" applyNumberFormat="1" applyFont="1" applyBorder="1" applyAlignment="1">
      <alignment vertical="center"/>
    </xf>
    <xf numFmtId="41" fontId="40" fillId="0" borderId="22" xfId="66" applyNumberFormat="1" applyFont="1" applyBorder="1" applyAlignment="1">
      <alignment vertical="center"/>
    </xf>
    <xf numFmtId="41" fontId="40" fillId="0" borderId="20" xfId="66" applyNumberFormat="1" applyFont="1" applyBorder="1" applyAlignment="1">
      <alignment vertical="center"/>
    </xf>
    <xf numFmtId="167" fontId="40" fillId="0" borderId="20" xfId="66" applyNumberFormat="1" applyFont="1" applyBorder="1" applyAlignment="1">
      <alignment vertical="center"/>
    </xf>
    <xf numFmtId="164" fontId="40" fillId="0" borderId="1" xfId="66" applyNumberFormat="1" applyFont="1" applyBorder="1" applyAlignment="1">
      <alignment vertical="center"/>
    </xf>
    <xf numFmtId="41" fontId="40" fillId="0" borderId="15" xfId="66" applyNumberFormat="1" applyFont="1" applyBorder="1" applyAlignment="1">
      <alignment vertical="center"/>
    </xf>
    <xf numFmtId="167" fontId="40" fillId="0" borderId="15" xfId="66" applyNumberFormat="1" applyFont="1" applyBorder="1" applyAlignment="1">
      <alignment vertical="center"/>
    </xf>
    <xf numFmtId="41" fontId="40" fillId="0" borderId="14" xfId="66" applyNumberFormat="1" applyFont="1" applyBorder="1" applyAlignment="1">
      <alignment vertical="center"/>
    </xf>
    <xf numFmtId="167" fontId="40" fillId="0" borderId="26" xfId="66" applyNumberFormat="1" applyFont="1" applyBorder="1" applyAlignment="1">
      <alignment vertical="center"/>
    </xf>
    <xf numFmtId="0" fontId="40" fillId="0" borderId="26" xfId="0" applyNumberFormat="1" applyFont="1" applyBorder="1" applyAlignment="1">
      <alignment horizontal="left" vertical="center"/>
    </xf>
    <xf numFmtId="0" fontId="40" fillId="0" borderId="27" xfId="0" applyNumberFormat="1" applyFont="1" applyBorder="1" applyAlignment="1">
      <alignment horizontal="left" vertical="center"/>
    </xf>
    <xf numFmtId="0" fontId="40" fillId="0" borderId="26" xfId="0" applyNumberFormat="1" applyFont="1" applyBorder="1" applyAlignment="1">
      <alignment vertical="center"/>
    </xf>
    <xf numFmtId="0" fontId="40" fillId="0" borderId="27" xfId="0" applyNumberFormat="1" applyFont="1" applyBorder="1" applyAlignment="1">
      <alignment vertical="center"/>
    </xf>
    <xf numFmtId="170" fontId="0" fillId="0" borderId="1" xfId="66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0" fillId="0" borderId="14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40" fillId="0" borderId="0" xfId="69" applyNumberFormat="1" applyFont="1" applyAlignment="1">
      <alignment vertical="center"/>
    </xf>
    <xf numFmtId="0" fontId="41" fillId="0" borderId="0" xfId="69" applyNumberFormat="1" applyFont="1" applyAlignment="1">
      <alignment vertical="center"/>
    </xf>
    <xf numFmtId="41" fontId="40" fillId="0" borderId="0" xfId="69" applyNumberFormat="1" applyFont="1" applyAlignment="1">
      <alignment horizontal="center" vertical="center"/>
    </xf>
    <xf numFmtId="41" fontId="30" fillId="0" borderId="1" xfId="66" applyNumberFormat="1" applyFont="1" applyBorder="1" applyAlignment="1">
      <alignment horizontal="left" vertical="center"/>
    </xf>
    <xf numFmtId="41" fontId="30" fillId="0" borderId="1" xfId="66" applyNumberFormat="1" applyFont="1" applyBorder="1" applyAlignment="1">
      <alignment horizontal="left" vertical="center" wrapText="1"/>
    </xf>
    <xf numFmtId="41" fontId="0" fillId="0" borderId="24" xfId="66" applyNumberFormat="1" applyFont="1" applyFill="1" applyBorder="1" applyAlignment="1">
      <alignment horizontal="left" vertical="center" wrapText="1"/>
    </xf>
    <xf numFmtId="41" fontId="0" fillId="0" borderId="19" xfId="66" applyNumberFormat="1" applyFont="1" applyFill="1" applyBorder="1" applyAlignment="1">
      <alignment horizontal="left" vertical="center"/>
    </xf>
    <xf numFmtId="0" fontId="42" fillId="0" borderId="1" xfId="66" applyNumberFormat="1" applyFont="1" applyBorder="1" applyAlignment="1">
      <alignment horizontal="center" vertical="center" shrinkToFit="1"/>
    </xf>
    <xf numFmtId="0" fontId="0" fillId="0" borderId="1" xfId="90" applyNumberFormat="1" applyFont="1" applyBorder="1" applyAlignment="1">
      <alignment horizontal="center" vertical="center"/>
      <protection/>
    </xf>
    <xf numFmtId="0" fontId="0" fillId="0" borderId="1" xfId="90" applyNumberFormat="1" applyBorder="1" applyAlignment="1">
      <alignment horizontal="center" vertical="center"/>
      <protection/>
    </xf>
    <xf numFmtId="0" fontId="0" fillId="0" borderId="21" xfId="90" applyNumberFormat="1" applyBorder="1" applyAlignment="1">
      <alignment horizontal="center" vertical="center"/>
      <protection/>
    </xf>
    <xf numFmtId="0" fontId="0" fillId="0" borderId="0" xfId="90" applyNumberFormat="1" applyBorder="1" applyAlignment="1">
      <alignment horizontal="center" vertical="center"/>
      <protection/>
    </xf>
    <xf numFmtId="0" fontId="36" fillId="0" borderId="0" xfId="90" applyNumberFormat="1" applyFont="1" applyAlignment="1">
      <alignment vertical="center"/>
      <protection/>
    </xf>
    <xf numFmtId="0" fontId="0" fillId="0" borderId="0" xfId="90" applyNumberFormat="1" applyAlignment="1">
      <alignment vertical="center"/>
      <protection/>
    </xf>
    <xf numFmtId="0" fontId="0" fillId="0" borderId="1" xfId="90" applyNumberFormat="1" applyBorder="1" applyAlignment="1">
      <alignment horizontal="center" vertical="center" wrapText="1"/>
      <protection/>
    </xf>
    <xf numFmtId="41" fontId="29" fillId="0" borderId="0" xfId="69" applyNumberFormat="1" applyFont="1" applyAlignment="1">
      <alignment horizontal="center" vertical="center"/>
    </xf>
    <xf numFmtId="0" fontId="0" fillId="0" borderId="1" xfId="90" applyNumberFormat="1" applyFont="1" applyBorder="1" applyAlignment="1">
      <alignment horizontal="center" vertical="center" wrapText="1"/>
      <protection/>
    </xf>
    <xf numFmtId="0" fontId="0" fillId="0" borderId="0" xfId="90" applyNumberFormat="1" applyAlignment="1">
      <alignment horizontal="center" vertical="center"/>
      <protection/>
    </xf>
    <xf numFmtId="0" fontId="0" fillId="0" borderId="13" xfId="90" applyNumberFormat="1" applyFont="1" applyBorder="1" applyAlignment="1">
      <alignment horizontal="center" vertical="center"/>
      <protection/>
    </xf>
    <xf numFmtId="0" fontId="0" fillId="0" borderId="15" xfId="90" applyNumberFormat="1" applyFont="1" applyBorder="1" applyAlignment="1">
      <alignment horizontal="center" vertical="center"/>
      <protection/>
    </xf>
    <xf numFmtId="0" fontId="0" fillId="0" borderId="24" xfId="90" applyNumberFormat="1" applyFont="1" applyBorder="1" applyAlignment="1">
      <alignment horizontal="center" vertical="center"/>
      <protection/>
    </xf>
    <xf numFmtId="0" fontId="0" fillId="0" borderId="23" xfId="90" applyNumberFormat="1" applyBorder="1" applyAlignment="1">
      <alignment horizontal="center" vertical="center"/>
      <protection/>
    </xf>
    <xf numFmtId="0" fontId="0" fillId="0" borderId="19" xfId="90" applyNumberFormat="1" applyBorder="1" applyAlignment="1">
      <alignment horizontal="center" vertical="center"/>
      <protection/>
    </xf>
    <xf numFmtId="0" fontId="0" fillId="0" borderId="16" xfId="90" applyNumberFormat="1" applyBorder="1" applyAlignment="1">
      <alignment horizontal="center" vertical="center"/>
      <protection/>
    </xf>
    <xf numFmtId="0" fontId="0" fillId="0" borderId="26" xfId="90" applyNumberFormat="1" applyFont="1" applyBorder="1" applyAlignment="1">
      <alignment horizontal="center" vertical="center" wrapText="1"/>
      <protection/>
    </xf>
    <xf numFmtId="0" fontId="0" fillId="0" borderId="18" xfId="89" applyNumberFormat="1" applyBorder="1" applyAlignment="1">
      <alignment horizontal="center" vertical="center" wrapText="1"/>
      <protection/>
    </xf>
    <xf numFmtId="0" fontId="0" fillId="0" borderId="26" xfId="90" applyNumberFormat="1" applyBorder="1" applyAlignment="1">
      <alignment horizontal="center" vertical="center"/>
      <protection/>
    </xf>
    <xf numFmtId="0" fontId="0" fillId="0" borderId="18" xfId="90" applyNumberFormat="1" applyBorder="1" applyAlignment="1">
      <alignment horizontal="center" vertical="center"/>
      <protection/>
    </xf>
    <xf numFmtId="0" fontId="0" fillId="0" borderId="1" xfId="90" applyNumberFormat="1" applyFont="1" applyFill="1" applyBorder="1" applyAlignment="1" applyProtection="1">
      <alignment horizontal="center" vertical="center"/>
      <protection/>
    </xf>
    <xf numFmtId="0" fontId="0" fillId="0" borderId="13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/>
      <protection/>
    </xf>
    <xf numFmtId="0" fontId="1" fillId="0" borderId="17" xfId="90" applyNumberFormat="1" applyFont="1" applyBorder="1" applyAlignment="1">
      <alignment horizontal="left" vertical="center" wrapText="1" indent="1"/>
      <protection/>
    </xf>
    <xf numFmtId="0" fontId="0" fillId="0" borderId="0" xfId="89" applyNumberFormat="1" applyAlignment="1">
      <alignment horizontal="left" vertical="center" wrapText="1" indent="1"/>
      <protection/>
    </xf>
    <xf numFmtId="0" fontId="0" fillId="0" borderId="22" xfId="89" applyNumberFormat="1" applyBorder="1" applyAlignment="1">
      <alignment horizontal="left" vertical="center" wrapText="1" indent="1"/>
      <protection/>
    </xf>
    <xf numFmtId="0" fontId="0" fillId="0" borderId="17" xfId="89" applyNumberFormat="1" applyBorder="1" applyAlignment="1">
      <alignment horizontal="left" vertical="center" wrapText="1" indent="1"/>
      <protection/>
    </xf>
    <xf numFmtId="0" fontId="29" fillId="0" borderId="0" xfId="90" applyNumberFormat="1" applyFont="1" applyAlignment="1">
      <alignment horizontal="center" vertical="center" wrapText="1"/>
      <protection/>
    </xf>
    <xf numFmtId="0" fontId="33" fillId="0" borderId="0" xfId="90" applyNumberFormat="1" applyFont="1" applyAlignment="1">
      <alignment horizontal="center" vertical="center" wrapText="1"/>
      <protection/>
    </xf>
    <xf numFmtId="0" fontId="2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32" fillId="0" borderId="1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1" fontId="40" fillId="0" borderId="26" xfId="66" applyNumberFormat="1" applyFont="1" applyBorder="1" applyAlignment="1">
      <alignment vertical="center" wrapText="1"/>
    </xf>
    <xf numFmtId="41" fontId="40" fillId="0" borderId="27" xfId="66" applyNumberFormat="1" applyFont="1" applyBorder="1" applyAlignment="1">
      <alignment vertical="center" wrapText="1"/>
    </xf>
    <xf numFmtId="3" fontId="40" fillId="0" borderId="26" xfId="0" applyNumberFormat="1" applyFont="1" applyBorder="1" applyAlignment="1">
      <alignment horizontal="left" vertical="center"/>
    </xf>
    <xf numFmtId="0" fontId="40" fillId="0" borderId="27" xfId="0" applyNumberFormat="1" applyFont="1" applyBorder="1" applyAlignment="1">
      <alignment vertical="center"/>
    </xf>
    <xf numFmtId="0" fontId="40" fillId="0" borderId="18" xfId="0" applyNumberFormat="1" applyFont="1" applyBorder="1" applyAlignment="1">
      <alignment vertical="center"/>
    </xf>
    <xf numFmtId="41" fontId="40" fillId="0" borderId="17" xfId="66" applyNumberFormat="1" applyFont="1" applyBorder="1" applyAlignment="1">
      <alignment vertical="center" wrapText="1"/>
    </xf>
    <xf numFmtId="0" fontId="40" fillId="0" borderId="0" xfId="0" applyNumberFormat="1" applyFont="1" applyAlignment="1">
      <alignment vertical="center"/>
    </xf>
    <xf numFmtId="41" fontId="40" fillId="0" borderId="24" xfId="66" applyNumberFormat="1" applyFont="1" applyBorder="1" applyAlignment="1">
      <alignment vertical="center" wrapText="1"/>
    </xf>
    <xf numFmtId="0" fontId="40" fillId="0" borderId="23" xfId="0" applyNumberFormat="1" applyFont="1" applyBorder="1" applyAlignment="1">
      <alignment vertical="center"/>
    </xf>
    <xf numFmtId="41" fontId="40" fillId="0" borderId="26" xfId="66" applyNumberFormat="1" applyFont="1" applyBorder="1" applyAlignment="1">
      <alignment horizontal="left" vertical="center" wrapText="1"/>
    </xf>
    <xf numFmtId="41" fontId="40" fillId="0" borderId="27" xfId="66" applyNumberFormat="1" applyFont="1" applyBorder="1" applyAlignment="1">
      <alignment horizontal="left" vertical="center" wrapText="1"/>
    </xf>
    <xf numFmtId="0" fontId="40" fillId="0" borderId="27" xfId="0" applyNumberFormat="1" applyFont="1" applyBorder="1" applyAlignment="1">
      <alignment/>
    </xf>
    <xf numFmtId="0" fontId="40" fillId="0" borderId="18" xfId="0" applyNumberFormat="1" applyFont="1" applyBorder="1" applyAlignment="1">
      <alignment/>
    </xf>
    <xf numFmtId="0" fontId="40" fillId="0" borderId="26" xfId="0" applyNumberFormat="1" applyFont="1" applyBorder="1" applyAlignment="1">
      <alignment horizontal="left" vertical="center"/>
    </xf>
    <xf numFmtId="0" fontId="40" fillId="0" borderId="27" xfId="0" applyNumberFormat="1" applyFont="1" applyBorder="1" applyAlignment="1">
      <alignment horizontal="left" vertical="center"/>
    </xf>
    <xf numFmtId="41" fontId="40" fillId="0" borderId="17" xfId="66" applyNumberFormat="1" applyFont="1" applyBorder="1" applyAlignment="1">
      <alignment horizontal="left" vertical="center" wrapText="1"/>
    </xf>
    <xf numFmtId="41" fontId="40" fillId="0" borderId="0" xfId="66" applyNumberFormat="1" applyFont="1" applyBorder="1" applyAlignment="1">
      <alignment horizontal="left" vertical="center" wrapText="1"/>
    </xf>
    <xf numFmtId="0" fontId="40" fillId="0" borderId="22" xfId="0" applyNumberFormat="1" applyFont="1" applyBorder="1" applyAlignment="1">
      <alignment vertical="center"/>
    </xf>
    <xf numFmtId="0" fontId="40" fillId="0" borderId="1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40" fillId="0" borderId="26" xfId="0" applyNumberFormat="1" applyFont="1" applyBorder="1" applyAlignment="1">
      <alignment horizontal="center" vertical="center"/>
    </xf>
    <xf numFmtId="0" fontId="40" fillId="0" borderId="27" xfId="0" applyNumberFormat="1" applyFont="1" applyBorder="1" applyAlignment="1">
      <alignment vertical="center" wrapText="1"/>
    </xf>
    <xf numFmtId="0" fontId="40" fillId="0" borderId="0" xfId="0" applyNumberFormat="1" applyFont="1" applyAlignment="1">
      <alignment/>
    </xf>
    <xf numFmtId="0" fontId="40" fillId="0" borderId="22" xfId="0" applyNumberFormat="1" applyFont="1" applyBorder="1" applyAlignment="1">
      <alignment/>
    </xf>
    <xf numFmtId="0" fontId="39" fillId="0" borderId="0" xfId="0" applyNumberFormat="1" applyFont="1" applyAlignment="1">
      <alignment horizontal="center" vertical="center"/>
    </xf>
    <xf numFmtId="0" fontId="36" fillId="0" borderId="24" xfId="0" applyNumberFormat="1" applyFont="1" applyBorder="1" applyAlignment="1">
      <alignment horizontal="center" vertical="center"/>
    </xf>
    <xf numFmtId="0" fontId="36" fillId="0" borderId="2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 wrapText="1"/>
    </xf>
    <xf numFmtId="41" fontId="40" fillId="0" borderId="26" xfId="66" applyNumberFormat="1" applyFont="1" applyFill="1" applyBorder="1" applyAlignment="1" applyProtection="1">
      <alignment horizontal="left" vertical="center" wrapText="1"/>
      <protection/>
    </xf>
    <xf numFmtId="41" fontId="40" fillId="0" borderId="27" xfId="0" applyNumberFormat="1" applyFont="1" applyFill="1" applyBorder="1" applyAlignment="1" applyProtection="1">
      <alignment horizontal="left" vertical="center" wrapText="1"/>
      <protection/>
    </xf>
    <xf numFmtId="41" fontId="40" fillId="0" borderId="18" xfId="66" applyNumberFormat="1" applyFont="1" applyFill="1" applyBorder="1" applyAlignment="1" applyProtection="1">
      <alignment horizontal="left" vertical="center" wrapText="1"/>
      <protection/>
    </xf>
    <xf numFmtId="41" fontId="0" fillId="0" borderId="13" xfId="66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41" fontId="0" fillId="0" borderId="14" xfId="66" applyNumberFormat="1" applyFont="1" applyBorder="1" applyAlignment="1">
      <alignment vertical="center"/>
    </xf>
    <xf numFmtId="41" fontId="0" fillId="0" borderId="16" xfId="66" applyNumberFormat="1" applyFont="1" applyBorder="1" applyAlignment="1">
      <alignment vertical="center"/>
    </xf>
    <xf numFmtId="41" fontId="0" fillId="0" borderId="0" xfId="66" applyNumberFormat="1" applyFont="1" applyAlignment="1">
      <alignment horizontal="left" vertical="center"/>
    </xf>
    <xf numFmtId="41" fontId="0" fillId="0" borderId="1" xfId="66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horizontal="center" vertical="center" wrapText="1"/>
    </xf>
    <xf numFmtId="41" fontId="0" fillId="0" borderId="13" xfId="66" applyNumberFormat="1" applyFont="1" applyBorder="1" applyAlignment="1">
      <alignment horizontal="center" vertical="center"/>
    </xf>
    <xf numFmtId="41" fontId="0" fillId="0" borderId="18" xfId="66" applyNumberFormat="1" applyFont="1" applyBorder="1" applyAlignment="1">
      <alignment horizontal="center" vertical="center"/>
    </xf>
    <xf numFmtId="41" fontId="29" fillId="0" borderId="0" xfId="66" applyNumberFormat="1" applyFont="1" applyFill="1" applyBorder="1" applyAlignment="1" applyProtection="1">
      <alignment horizontal="center" vertical="center"/>
      <protection/>
    </xf>
    <xf numFmtId="41" fontId="29" fillId="0" borderId="0" xfId="66" applyNumberFormat="1" applyFont="1" applyAlignment="1">
      <alignment horizontal="center" vertical="center"/>
    </xf>
    <xf numFmtId="0" fontId="0" fillId="0" borderId="0" xfId="66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" xfId="90" applyNumberFormat="1" applyBorder="1" applyAlignment="1">
      <alignment horizontal="center" vertical="center" wrapText="1"/>
      <protection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5 Series SW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메모" xfId="59"/>
    <cellStyle name="Percent" xfId="60"/>
    <cellStyle name="백분율 2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3" xfId="68"/>
    <cellStyle name="쉼표 [0] 4" xfId="69"/>
    <cellStyle name="쉼표 [0] 5" xfId="70"/>
    <cellStyle name="연결된 셀" xfId="71"/>
    <cellStyle name="요약" xfId="72"/>
    <cellStyle name="입력" xfId="73"/>
    <cellStyle name="자리수" xfId="74"/>
    <cellStyle name="자리수0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DFDT" xfId="83"/>
    <cellStyle name="콤마_DFDT" xfId="84"/>
    <cellStyle name="Currency" xfId="85"/>
    <cellStyle name="Currency [0]" xfId="86"/>
    <cellStyle name="퍼센트" xfId="87"/>
    <cellStyle name="표준 2" xfId="88"/>
    <cellStyle name="표준 3" xfId="89"/>
    <cellStyle name="표준_2005고-예산" xfId="90"/>
    <cellStyle name="합산" xfId="91"/>
    <cellStyle name="화폐기호" xfId="92"/>
    <cellStyle name="화폐기호0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defaultGridColor="0" zoomScaleSheetLayoutView="75" colorId="22" workbookViewId="0" topLeftCell="A1">
      <selection activeCell="A20" sqref="A20"/>
    </sheetView>
  </sheetViews>
  <sheetFormatPr defaultColWidth="8.88671875" defaultRowHeight="30" customHeight="1"/>
  <cols>
    <col min="1" max="1" width="66.10546875" style="64" customWidth="1"/>
    <col min="2" max="256" width="8.88671875" style="64" customWidth="1"/>
  </cols>
  <sheetData>
    <row r="1" spans="1:3" ht="30" customHeight="1">
      <c r="A1" s="69"/>
      <c r="B1" s="67"/>
      <c r="C1" s="67"/>
    </row>
    <row r="2" spans="1:3" ht="30" customHeight="1">
      <c r="A2" s="69"/>
      <c r="B2" s="67"/>
      <c r="C2" s="67"/>
    </row>
    <row r="3" spans="1:3" ht="30" customHeight="1">
      <c r="A3" s="68"/>
      <c r="B3" s="67"/>
      <c r="C3" s="67"/>
    </row>
    <row r="5" ht="30" customHeight="1">
      <c r="A5" s="64" t="s">
        <v>227</v>
      </c>
    </row>
    <row r="6" ht="30" customHeight="1">
      <c r="A6" s="64" t="s">
        <v>228</v>
      </c>
    </row>
    <row r="12" ht="30" customHeight="1">
      <c r="A12" s="66" t="s">
        <v>246</v>
      </c>
    </row>
    <row r="21" ht="30" customHeight="1">
      <c r="A21" s="64" t="s">
        <v>58</v>
      </c>
    </row>
    <row r="22" ht="30" customHeight="1">
      <c r="A22" s="65"/>
    </row>
  </sheetData>
  <sheetProtection/>
  <printOptions horizontalCentered="1" verticalCentered="1"/>
  <pageMargins left="0.7086111307144165" right="0.7086111307144165" top="0.7104166746139526" bottom="1.1413888931274414" header="0.31486111879348755" footer="0.314861118793487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colorId="22" workbookViewId="0" topLeftCell="A1">
      <selection activeCell="D17" sqref="D17"/>
    </sheetView>
  </sheetViews>
  <sheetFormatPr defaultColWidth="12.77734375" defaultRowHeight="19.5" customHeight="1"/>
  <cols>
    <col min="1" max="256" width="12.77734375" style="41" customWidth="1"/>
  </cols>
  <sheetData>
    <row r="1" ht="19.5" customHeight="1">
      <c r="A1" s="63" t="s">
        <v>143</v>
      </c>
    </row>
    <row r="2" ht="13.5"/>
    <row r="3" spans="1:6" ht="30" customHeight="1">
      <c r="A3" s="193" t="s">
        <v>8</v>
      </c>
      <c r="B3" s="193"/>
      <c r="C3" s="193"/>
      <c r="D3" s="193"/>
      <c r="E3" s="193"/>
      <c r="F3" s="193"/>
    </row>
    <row r="4" ht="19.5" customHeight="1">
      <c r="F4" s="62"/>
    </row>
    <row r="5" spans="1:6" ht="19.5" customHeight="1">
      <c r="A5" s="194" t="s">
        <v>133</v>
      </c>
      <c r="B5" s="194"/>
      <c r="C5" s="194"/>
      <c r="D5" s="194"/>
      <c r="E5" s="194"/>
      <c r="F5" s="194"/>
    </row>
    <row r="6" spans="1:6" ht="19.5" customHeight="1">
      <c r="A6" s="61"/>
      <c r="B6" s="61"/>
      <c r="C6" s="61"/>
      <c r="D6" s="61"/>
      <c r="E6" s="61"/>
      <c r="F6" s="61"/>
    </row>
    <row r="7" spans="1:6" s="59" customFormat="1" ht="19.5" customHeight="1">
      <c r="A7" s="60" t="s">
        <v>101</v>
      </c>
      <c r="F7" s="60"/>
    </row>
    <row r="8" s="52" customFormat="1" ht="24.75" customHeight="1"/>
    <row r="9" spans="1:6" s="52" customFormat="1" ht="39.75" customHeight="1">
      <c r="A9" s="58" t="s">
        <v>157</v>
      </c>
      <c r="B9" s="57" t="s">
        <v>39</v>
      </c>
      <c r="C9" s="57" t="s">
        <v>132</v>
      </c>
      <c r="D9" s="57" t="s">
        <v>39</v>
      </c>
      <c r="E9" s="57" t="s">
        <v>94</v>
      </c>
      <c r="F9" s="56">
        <v>25496000</v>
      </c>
    </row>
    <row r="10" s="52" customFormat="1" ht="24.75" customHeight="1"/>
    <row r="11" spans="1:6" s="52" customFormat="1" ht="24.75" customHeight="1">
      <c r="A11" s="55"/>
      <c r="B11" s="54"/>
      <c r="C11" s="54"/>
      <c r="D11" s="54"/>
      <c r="E11" s="54"/>
      <c r="F11" s="53"/>
    </row>
    <row r="12" spans="1:6" s="48" customFormat="1" ht="24.75" customHeight="1">
      <c r="A12" s="189" t="s">
        <v>2</v>
      </c>
      <c r="B12" s="190"/>
      <c r="C12" s="190"/>
      <c r="D12" s="190"/>
      <c r="E12" s="190"/>
      <c r="F12" s="191"/>
    </row>
    <row r="13" spans="1:6" s="48" customFormat="1" ht="24.75" customHeight="1">
      <c r="A13" s="192"/>
      <c r="B13" s="190"/>
      <c r="C13" s="190"/>
      <c r="D13" s="190"/>
      <c r="E13" s="190"/>
      <c r="F13" s="191"/>
    </row>
    <row r="14" spans="1:6" s="48" customFormat="1" ht="24.75" customHeight="1">
      <c r="A14" s="51"/>
      <c r="B14" s="50"/>
      <c r="C14" s="50"/>
      <c r="D14" s="50"/>
      <c r="E14" s="50"/>
      <c r="F14" s="49"/>
    </row>
    <row r="15" spans="1:6" s="48" customFormat="1" ht="24.75" customHeight="1">
      <c r="A15" s="47"/>
      <c r="B15" s="46"/>
      <c r="C15" s="46"/>
      <c r="D15" s="46"/>
      <c r="E15" s="46"/>
      <c r="F15" s="45"/>
    </row>
    <row r="16" spans="1:6" s="48" customFormat="1" ht="24.75" customHeight="1">
      <c r="A16" s="47"/>
      <c r="B16" s="46"/>
      <c r="C16" s="46"/>
      <c r="D16" s="46"/>
      <c r="E16" s="46"/>
      <c r="F16" s="45"/>
    </row>
    <row r="17" spans="1:6" s="48" customFormat="1" ht="24.75" customHeight="1">
      <c r="A17" s="47"/>
      <c r="B17" s="46"/>
      <c r="C17" s="46"/>
      <c r="D17" s="46"/>
      <c r="E17" s="46"/>
      <c r="F17" s="45"/>
    </row>
    <row r="18" spans="1:6" ht="24.75" customHeight="1">
      <c r="A18" s="47"/>
      <c r="B18" s="46"/>
      <c r="C18" s="46"/>
      <c r="D18" s="46"/>
      <c r="E18" s="46"/>
      <c r="F18" s="45"/>
    </row>
    <row r="19" spans="1:6" ht="24.75" customHeight="1">
      <c r="A19" s="47"/>
      <c r="B19" s="46"/>
      <c r="C19" s="46"/>
      <c r="D19" s="46"/>
      <c r="E19" s="46"/>
      <c r="F19" s="45"/>
    </row>
    <row r="20" spans="1:6" ht="24.75" customHeight="1">
      <c r="A20" s="47"/>
      <c r="B20" s="46"/>
      <c r="C20" s="46"/>
      <c r="D20" s="46"/>
      <c r="E20" s="46"/>
      <c r="F20" s="45"/>
    </row>
    <row r="21" spans="1:6" ht="24.75" customHeight="1">
      <c r="A21" s="47"/>
      <c r="B21" s="46"/>
      <c r="C21" s="46"/>
      <c r="D21" s="46"/>
      <c r="E21" s="46"/>
      <c r="F21" s="45"/>
    </row>
    <row r="22" spans="1:6" ht="24.75" customHeight="1">
      <c r="A22" s="47"/>
      <c r="B22" s="46"/>
      <c r="C22" s="46"/>
      <c r="D22" s="46"/>
      <c r="E22" s="46"/>
      <c r="F22" s="45"/>
    </row>
    <row r="23" spans="1:6" ht="24.75" customHeight="1">
      <c r="A23" s="47"/>
      <c r="B23" s="46"/>
      <c r="C23" s="46"/>
      <c r="D23" s="46"/>
      <c r="E23" s="46"/>
      <c r="F23" s="45"/>
    </row>
    <row r="24" spans="1:6" ht="24.75" customHeight="1">
      <c r="A24" s="47"/>
      <c r="B24" s="46"/>
      <c r="C24" s="46"/>
      <c r="D24" s="46"/>
      <c r="E24" s="46"/>
      <c r="F24" s="45"/>
    </row>
    <row r="25" spans="1:6" ht="24.75" customHeight="1">
      <c r="A25" s="47"/>
      <c r="B25" s="46"/>
      <c r="C25" s="46"/>
      <c r="D25" s="46"/>
      <c r="E25" s="46"/>
      <c r="F25" s="45"/>
    </row>
    <row r="26" spans="1:6" ht="24.75" customHeight="1">
      <c r="A26" s="47"/>
      <c r="B26" s="46"/>
      <c r="C26" s="46"/>
      <c r="D26" s="46"/>
      <c r="E26" s="46"/>
      <c r="F26" s="45"/>
    </row>
    <row r="27" spans="1:6" ht="24.75" customHeight="1">
      <c r="A27" s="47"/>
      <c r="B27" s="46"/>
      <c r="C27" s="46"/>
      <c r="D27" s="46"/>
      <c r="E27" s="46"/>
      <c r="F27" s="45"/>
    </row>
    <row r="28" spans="1:6" ht="24.75" customHeight="1">
      <c r="A28" s="44"/>
      <c r="B28" s="43"/>
      <c r="C28" s="43"/>
      <c r="D28" s="43"/>
      <c r="E28" s="43"/>
      <c r="F28" s="42"/>
    </row>
  </sheetData>
  <sheetProtection/>
  <mergeCells count="3">
    <mergeCell ref="A12:F13"/>
    <mergeCell ref="A3:F3"/>
    <mergeCell ref="A5:F5"/>
  </mergeCells>
  <printOptions horizontalCentered="1"/>
  <pageMargins left="0.5509722232818604" right="0.5509722232818604" top="0.98416668176651" bottom="0.98416668176651" header="0.511388897895813" footer="0.511388897895813"/>
  <pageSetup fitToHeight="1" fitToWidth="1"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defaultGridColor="0" zoomScaleSheetLayoutView="75" colorId="22" workbookViewId="0" topLeftCell="A7">
      <selection activeCell="O7" sqref="O7"/>
    </sheetView>
  </sheetViews>
  <sheetFormatPr defaultColWidth="8.88671875" defaultRowHeight="13.5"/>
  <cols>
    <col min="1" max="6" width="5.10546875" style="59" customWidth="1"/>
    <col min="7" max="7" width="10.5546875" style="59" customWidth="1"/>
    <col min="8" max="16" width="5.10546875" style="59" customWidth="1"/>
    <col min="17" max="256" width="8.88671875" style="59" customWidth="1"/>
  </cols>
  <sheetData>
    <row r="1" spans="1:7" s="158" customFormat="1" ht="19.5" customHeight="1">
      <c r="A1" s="159" t="s">
        <v>122</v>
      </c>
      <c r="G1" s="160"/>
    </row>
    <row r="2" spans="1:16" s="80" customFormat="1" ht="22.5" customHeight="1">
      <c r="A2" s="173" t="s">
        <v>238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" ht="21.75" customHeight="1">
      <c r="A3" s="170" t="s">
        <v>178</v>
      </c>
      <c r="B3" s="171"/>
      <c r="C3" s="171"/>
    </row>
    <row r="4" spans="1:16" ht="19.5" customHeight="1">
      <c r="A4" s="172" t="s">
        <v>7</v>
      </c>
      <c r="B4" s="167"/>
      <c r="C4" s="172" t="s">
        <v>41</v>
      </c>
      <c r="D4" s="167"/>
      <c r="E4" s="167" t="s">
        <v>37</v>
      </c>
      <c r="F4" s="167"/>
      <c r="G4" s="167"/>
      <c r="H4" s="167"/>
      <c r="I4" s="167"/>
      <c r="J4" s="167"/>
      <c r="K4" s="167"/>
      <c r="L4" s="167"/>
      <c r="M4" s="167" t="s">
        <v>146</v>
      </c>
      <c r="N4" s="167"/>
      <c r="O4" s="167"/>
      <c r="P4" s="167"/>
    </row>
    <row r="5" spans="1:16" ht="30" customHeight="1">
      <c r="A5" s="167"/>
      <c r="B5" s="167"/>
      <c r="C5" s="167"/>
      <c r="D5" s="167"/>
      <c r="E5" s="172" t="s">
        <v>53</v>
      </c>
      <c r="F5" s="167"/>
      <c r="G5" s="167" t="s">
        <v>124</v>
      </c>
      <c r="H5" s="167"/>
      <c r="I5" s="167" t="s">
        <v>77</v>
      </c>
      <c r="J5" s="167"/>
      <c r="K5" s="167" t="s">
        <v>28</v>
      </c>
      <c r="L5" s="167"/>
      <c r="M5" s="172" t="s">
        <v>149</v>
      </c>
      <c r="N5" s="167"/>
      <c r="O5" s="174" t="s">
        <v>115</v>
      </c>
      <c r="P5" s="167"/>
    </row>
    <row r="6" spans="1:16" ht="30" customHeight="1">
      <c r="A6" s="166" t="s">
        <v>42</v>
      </c>
      <c r="B6" s="166"/>
      <c r="C6" s="172" t="s">
        <v>247</v>
      </c>
      <c r="D6" s="167"/>
      <c r="E6" s="252" t="s">
        <v>15</v>
      </c>
      <c r="F6" s="167"/>
      <c r="G6" s="167"/>
      <c r="H6" s="167"/>
      <c r="I6" s="172"/>
      <c r="J6" s="167"/>
      <c r="K6" s="172"/>
      <c r="L6" s="167"/>
      <c r="M6" s="174" t="s">
        <v>232</v>
      </c>
      <c r="N6" s="166"/>
      <c r="O6" s="174"/>
      <c r="P6" s="166"/>
    </row>
    <row r="7" ht="9.75" customHeight="1"/>
    <row r="8" spans="1:16" ht="21.75" customHeight="1">
      <c r="A8" s="79" t="s">
        <v>237</v>
      </c>
      <c r="B8" s="78"/>
      <c r="C8" s="78"/>
      <c r="O8" s="175" t="s">
        <v>43</v>
      </c>
      <c r="P8" s="175"/>
    </row>
    <row r="9" spans="1:16" s="77" customFormat="1" ht="19.5" customHeight="1">
      <c r="A9" s="166" t="s">
        <v>200</v>
      </c>
      <c r="B9" s="166"/>
      <c r="C9" s="166" t="s">
        <v>203</v>
      </c>
      <c r="D9" s="167"/>
      <c r="E9" s="167"/>
      <c r="F9" s="167"/>
      <c r="G9" s="167"/>
      <c r="H9" s="167"/>
      <c r="I9" s="167"/>
      <c r="J9" s="167"/>
      <c r="K9" s="167"/>
      <c r="L9" s="167"/>
      <c r="M9" s="166" t="s">
        <v>23</v>
      </c>
      <c r="N9" s="166"/>
      <c r="O9" s="166" t="s">
        <v>78</v>
      </c>
      <c r="P9" s="166"/>
    </row>
    <row r="10" spans="1:16" s="77" customFormat="1" ht="19.5" customHeight="1">
      <c r="A10" s="166"/>
      <c r="B10" s="166"/>
      <c r="C10" s="73" t="s">
        <v>92</v>
      </c>
      <c r="D10" s="73" t="s">
        <v>87</v>
      </c>
      <c r="E10" s="73" t="s">
        <v>76</v>
      </c>
      <c r="F10" s="73" t="s">
        <v>61</v>
      </c>
      <c r="G10" s="166" t="s">
        <v>88</v>
      </c>
      <c r="H10" s="166"/>
      <c r="I10" s="166" t="s">
        <v>75</v>
      </c>
      <c r="J10" s="166"/>
      <c r="K10" s="166" t="s">
        <v>59</v>
      </c>
      <c r="L10" s="166"/>
      <c r="M10" s="166"/>
      <c r="N10" s="166"/>
      <c r="O10" s="166"/>
      <c r="P10" s="166"/>
    </row>
    <row r="11" spans="1:16" s="77" customFormat="1" ht="19.5" customHeight="1">
      <c r="A11" s="166" t="s">
        <v>201</v>
      </c>
      <c r="B11" s="166"/>
      <c r="C11" s="71"/>
      <c r="D11" s="71"/>
      <c r="E11" s="71"/>
      <c r="F11" s="71"/>
      <c r="G11" s="167"/>
      <c r="H11" s="167"/>
      <c r="I11" s="167">
        <v>1</v>
      </c>
      <c r="J11" s="167"/>
      <c r="K11" s="167">
        <f>SUM(B11:J11)</f>
        <v>1</v>
      </c>
      <c r="L11" s="167"/>
      <c r="M11" s="167"/>
      <c r="N11" s="167"/>
      <c r="O11" s="167">
        <f>SUM(K11)</f>
        <v>1</v>
      </c>
      <c r="P11" s="167"/>
    </row>
    <row r="12" spans="1:16" s="77" customFormat="1" ht="19.5" customHeight="1">
      <c r="A12" s="166" t="s">
        <v>202</v>
      </c>
      <c r="B12" s="166"/>
      <c r="C12" s="71"/>
      <c r="D12" s="71"/>
      <c r="E12" s="71"/>
      <c r="F12" s="71"/>
      <c r="G12" s="167"/>
      <c r="H12" s="167"/>
      <c r="I12" s="167">
        <v>0</v>
      </c>
      <c r="J12" s="167"/>
      <c r="K12" s="167">
        <v>0</v>
      </c>
      <c r="L12" s="167"/>
      <c r="M12" s="167"/>
      <c r="N12" s="167"/>
      <c r="O12" s="167">
        <f>SUM(K12)</f>
        <v>0</v>
      </c>
      <c r="P12" s="167"/>
    </row>
    <row r="13" spans="1:16" s="77" customFormat="1" ht="19.5" customHeight="1">
      <c r="A13" s="166" t="s">
        <v>199</v>
      </c>
      <c r="B13" s="166"/>
      <c r="C13" s="71"/>
      <c r="D13" s="71"/>
      <c r="E13" s="71"/>
      <c r="F13" s="71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6" ht="9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24.75" customHeight="1">
      <c r="A15" s="79" t="s">
        <v>245</v>
      </c>
      <c r="B15" s="78"/>
      <c r="C15" s="78"/>
      <c r="O15" s="168" t="s">
        <v>43</v>
      </c>
      <c r="P15" s="169"/>
    </row>
    <row r="16" spans="1:16" ht="19.5" customHeight="1">
      <c r="A16" s="167" t="s">
        <v>95</v>
      </c>
      <c r="B16" s="167" t="s">
        <v>113</v>
      </c>
      <c r="C16" s="167"/>
      <c r="D16" s="167"/>
      <c r="E16" s="167"/>
      <c r="F16" s="167"/>
      <c r="G16" s="186" t="s">
        <v>175</v>
      </c>
      <c r="H16" s="186"/>
      <c r="I16" s="186"/>
      <c r="J16" s="167" t="s">
        <v>24</v>
      </c>
      <c r="K16" s="167"/>
      <c r="L16" s="167"/>
      <c r="M16" s="167"/>
      <c r="N16" s="167"/>
      <c r="O16" s="167"/>
      <c r="P16" s="187" t="s">
        <v>25</v>
      </c>
    </row>
    <row r="17" spans="1:16" ht="19.5" customHeight="1">
      <c r="A17" s="167"/>
      <c r="B17" s="71" t="s">
        <v>86</v>
      </c>
      <c r="C17" s="71" t="s">
        <v>26</v>
      </c>
      <c r="D17" s="71" t="s">
        <v>89</v>
      </c>
      <c r="E17" s="71" t="s">
        <v>82</v>
      </c>
      <c r="F17" s="71" t="s">
        <v>59</v>
      </c>
      <c r="G17" s="71" t="s">
        <v>152</v>
      </c>
      <c r="H17" s="71" t="s">
        <v>20</v>
      </c>
      <c r="I17" s="71" t="s">
        <v>59</v>
      </c>
      <c r="J17" s="71" t="s">
        <v>87</v>
      </c>
      <c r="K17" s="71" t="s">
        <v>76</v>
      </c>
      <c r="L17" s="71" t="s">
        <v>61</v>
      </c>
      <c r="M17" s="71" t="s">
        <v>88</v>
      </c>
      <c r="N17" s="71" t="s">
        <v>75</v>
      </c>
      <c r="O17" s="71" t="s">
        <v>59</v>
      </c>
      <c r="P17" s="188"/>
    </row>
    <row r="18" spans="1:16" ht="19.5" customHeight="1">
      <c r="A18" s="71" t="s">
        <v>69</v>
      </c>
      <c r="B18" s="71">
        <v>1</v>
      </c>
      <c r="C18" s="71">
        <v>1</v>
      </c>
      <c r="D18" s="71">
        <v>12</v>
      </c>
      <c r="E18" s="71">
        <v>50</v>
      </c>
      <c r="F18" s="71">
        <f>SUM(B18:E18)</f>
        <v>64</v>
      </c>
      <c r="G18" s="71">
        <v>0</v>
      </c>
      <c r="H18" s="71">
        <v>1</v>
      </c>
      <c r="I18" s="71">
        <f>SUM(G18:H18)</f>
        <v>1</v>
      </c>
      <c r="J18" s="71">
        <v>1</v>
      </c>
      <c r="K18" s="71">
        <v>1</v>
      </c>
      <c r="L18" s="71">
        <v>1</v>
      </c>
      <c r="M18" s="71"/>
      <c r="N18" s="71">
        <v>3</v>
      </c>
      <c r="O18" s="71">
        <f>SUM(J18:N18)</f>
        <v>6</v>
      </c>
      <c r="P18" s="71">
        <f>F18+I18+O18</f>
        <v>71</v>
      </c>
    </row>
    <row r="19" spans="1:16" ht="19.5" customHeight="1">
      <c r="A19" s="71" t="s">
        <v>96</v>
      </c>
      <c r="B19" s="71"/>
      <c r="C19" s="71">
        <v>1</v>
      </c>
      <c r="D19" s="71">
        <v>12</v>
      </c>
      <c r="E19" s="71">
        <v>41</v>
      </c>
      <c r="F19" s="71">
        <f>SUM(B19:E19)</f>
        <v>54</v>
      </c>
      <c r="G19" s="71">
        <v>9</v>
      </c>
      <c r="H19" s="71">
        <v>3</v>
      </c>
      <c r="I19" s="71">
        <f aca="true" t="shared" si="0" ref="I19:I20">SUM(G19:H19)</f>
        <v>12</v>
      </c>
      <c r="J19" s="71">
        <v>0</v>
      </c>
      <c r="K19" s="71">
        <v>0</v>
      </c>
      <c r="L19" s="71">
        <v>2</v>
      </c>
      <c r="M19" s="71">
        <v>1</v>
      </c>
      <c r="N19" s="71">
        <v>2</v>
      </c>
      <c r="O19" s="71">
        <f>SUM(J19:N19)</f>
        <v>5</v>
      </c>
      <c r="P19" s="71">
        <f>F19+I19+O19</f>
        <v>71</v>
      </c>
    </row>
    <row r="20" spans="1:16" ht="19.5" customHeight="1">
      <c r="A20" s="71" t="s">
        <v>93</v>
      </c>
      <c r="B20" s="71">
        <f>B19-B18</f>
        <v>-1</v>
      </c>
      <c r="C20" s="71">
        <f aca="true" t="shared" si="1" ref="C20:P20">C19-C18</f>
        <v>0</v>
      </c>
      <c r="D20" s="71">
        <f t="shared" si="1"/>
        <v>0</v>
      </c>
      <c r="E20" s="71">
        <f t="shared" si="1"/>
        <v>-9</v>
      </c>
      <c r="F20" s="71">
        <f t="shared" si="1"/>
        <v>-10</v>
      </c>
      <c r="G20" s="71">
        <f t="shared" si="1"/>
        <v>9</v>
      </c>
      <c r="H20" s="71">
        <f t="shared" si="1"/>
        <v>2</v>
      </c>
      <c r="I20" s="71">
        <f t="shared" si="0"/>
        <v>11</v>
      </c>
      <c r="J20" s="71">
        <f t="shared" si="1"/>
        <v>-1</v>
      </c>
      <c r="K20" s="71">
        <f t="shared" si="1"/>
        <v>-1</v>
      </c>
      <c r="L20" s="71">
        <f t="shared" si="1"/>
        <v>1</v>
      </c>
      <c r="M20" s="71">
        <f t="shared" si="1"/>
        <v>1</v>
      </c>
      <c r="N20" s="71">
        <f t="shared" si="1"/>
        <v>-1</v>
      </c>
      <c r="O20" s="71">
        <f t="shared" si="1"/>
        <v>-1</v>
      </c>
      <c r="P20" s="71">
        <f t="shared" si="1"/>
        <v>0</v>
      </c>
    </row>
    <row r="21" spans="1:16" ht="9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4.75" customHeight="1">
      <c r="A22" s="79" t="s">
        <v>9</v>
      </c>
      <c r="B22" s="78"/>
      <c r="C22" s="78"/>
      <c r="O22" s="168" t="s">
        <v>43</v>
      </c>
      <c r="P22" s="168"/>
    </row>
    <row r="23" spans="1:16" ht="19.5" customHeight="1">
      <c r="A23" s="167" t="s">
        <v>95</v>
      </c>
      <c r="B23" s="167" t="s">
        <v>113</v>
      </c>
      <c r="C23" s="167"/>
      <c r="D23" s="167"/>
      <c r="E23" s="167"/>
      <c r="F23" s="167"/>
      <c r="G23" s="186" t="s">
        <v>175</v>
      </c>
      <c r="H23" s="186"/>
      <c r="I23" s="186"/>
      <c r="J23" s="167" t="s">
        <v>24</v>
      </c>
      <c r="K23" s="167"/>
      <c r="L23" s="167"/>
      <c r="M23" s="167"/>
      <c r="N23" s="167"/>
      <c r="O23" s="167"/>
      <c r="P23" s="187" t="s">
        <v>25</v>
      </c>
    </row>
    <row r="24" spans="1:16" ht="19.5" customHeight="1">
      <c r="A24" s="167"/>
      <c r="B24" s="71" t="s">
        <v>86</v>
      </c>
      <c r="C24" s="71" t="s">
        <v>26</v>
      </c>
      <c r="D24" s="71" t="s">
        <v>89</v>
      </c>
      <c r="E24" s="71" t="s">
        <v>82</v>
      </c>
      <c r="F24" s="71" t="s">
        <v>59</v>
      </c>
      <c r="G24" s="71" t="s">
        <v>152</v>
      </c>
      <c r="H24" s="71" t="s">
        <v>20</v>
      </c>
      <c r="I24" s="71" t="s">
        <v>59</v>
      </c>
      <c r="J24" s="71" t="s">
        <v>87</v>
      </c>
      <c r="K24" s="71" t="s">
        <v>76</v>
      </c>
      <c r="L24" s="71" t="s">
        <v>61</v>
      </c>
      <c r="M24" s="71" t="s">
        <v>88</v>
      </c>
      <c r="N24" s="71" t="s">
        <v>75</v>
      </c>
      <c r="O24" s="71" t="s">
        <v>59</v>
      </c>
      <c r="P24" s="188"/>
    </row>
    <row r="25" spans="1:16" ht="19.5" customHeight="1">
      <c r="A25" s="71" t="s">
        <v>69</v>
      </c>
      <c r="B25" s="71">
        <v>1</v>
      </c>
      <c r="C25" s="71">
        <v>1</v>
      </c>
      <c r="D25" s="71">
        <v>7</v>
      </c>
      <c r="E25" s="71">
        <v>19</v>
      </c>
      <c r="F25" s="71">
        <f>SUM(B25:E25)</f>
        <v>28</v>
      </c>
      <c r="G25" s="71">
        <v>0</v>
      </c>
      <c r="H25" s="71">
        <v>1</v>
      </c>
      <c r="I25" s="71">
        <f>SUM(G25:H25)</f>
        <v>1</v>
      </c>
      <c r="J25" s="71"/>
      <c r="K25" s="71">
        <v>1</v>
      </c>
      <c r="L25" s="71"/>
      <c r="M25" s="71"/>
      <c r="N25" s="71">
        <v>2</v>
      </c>
      <c r="O25" s="71">
        <f>SUM(J25:N25)</f>
        <v>3</v>
      </c>
      <c r="P25" s="71">
        <f>F25+I25+O25</f>
        <v>32</v>
      </c>
    </row>
    <row r="26" spans="1:16" ht="19.5" customHeight="1">
      <c r="A26" s="71" t="s">
        <v>96</v>
      </c>
      <c r="B26" s="71">
        <v>1</v>
      </c>
      <c r="C26" s="71">
        <v>1</v>
      </c>
      <c r="D26" s="71">
        <v>7</v>
      </c>
      <c r="E26" s="71">
        <v>14</v>
      </c>
      <c r="F26" s="71">
        <f>SUM(B26:E26)</f>
        <v>23</v>
      </c>
      <c r="G26" s="71">
        <v>5</v>
      </c>
      <c r="H26" s="71">
        <v>1</v>
      </c>
      <c r="I26" s="71">
        <f>SUM(G26:H26)</f>
        <v>6</v>
      </c>
      <c r="J26" s="71"/>
      <c r="K26" s="71">
        <v>1</v>
      </c>
      <c r="L26" s="71">
        <v>1</v>
      </c>
      <c r="M26" s="71">
        <v>1</v>
      </c>
      <c r="N26" s="71"/>
      <c r="O26" s="71">
        <f aca="true" t="shared" si="2" ref="O26:O27">SUM(J26:N26)</f>
        <v>3</v>
      </c>
      <c r="P26" s="71">
        <f>F26+I26+O26</f>
        <v>32</v>
      </c>
    </row>
    <row r="27" spans="1:16" ht="19.5" customHeight="1">
      <c r="A27" s="71" t="s">
        <v>93</v>
      </c>
      <c r="B27" s="71">
        <f>B26-B25</f>
        <v>0</v>
      </c>
      <c r="C27" s="71">
        <f aca="true" t="shared" si="3" ref="C27:P27">C26-C25</f>
        <v>0</v>
      </c>
      <c r="D27" s="71">
        <f t="shared" si="3"/>
        <v>0</v>
      </c>
      <c r="E27" s="71">
        <f t="shared" si="3"/>
        <v>-5</v>
      </c>
      <c r="F27" s="71">
        <f t="shared" si="3"/>
        <v>-5</v>
      </c>
      <c r="G27" s="71">
        <f t="shared" si="3"/>
        <v>5</v>
      </c>
      <c r="H27" s="71">
        <f t="shared" si="3"/>
        <v>0</v>
      </c>
      <c r="I27" s="71">
        <f t="shared" si="3"/>
        <v>5</v>
      </c>
      <c r="J27" s="71">
        <f t="shared" si="3"/>
        <v>0</v>
      </c>
      <c r="K27" s="71">
        <f>K26-K25</f>
        <v>0</v>
      </c>
      <c r="L27" s="71">
        <f>L26-L25</f>
        <v>1</v>
      </c>
      <c r="M27" s="71">
        <f t="shared" si="3"/>
        <v>1</v>
      </c>
      <c r="N27" s="71">
        <f t="shared" si="3"/>
        <v>-2</v>
      </c>
      <c r="O27" s="71">
        <f t="shared" si="2"/>
        <v>0</v>
      </c>
      <c r="P27" s="71">
        <f t="shared" si="3"/>
        <v>0</v>
      </c>
    </row>
    <row r="28" spans="1:16" ht="9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24.75" customHeight="1">
      <c r="A29" s="76" t="s">
        <v>10</v>
      </c>
      <c r="O29" s="168" t="s">
        <v>43</v>
      </c>
      <c r="P29" s="168"/>
    </row>
    <row r="30" spans="1:16" s="70" customFormat="1" ht="19.5" customHeight="1">
      <c r="A30" s="176" t="s">
        <v>95</v>
      </c>
      <c r="B30" s="178" t="s">
        <v>195</v>
      </c>
      <c r="C30" s="179"/>
      <c r="D30" s="166" t="s">
        <v>176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 t="s">
        <v>25</v>
      </c>
      <c r="P30" s="167"/>
    </row>
    <row r="31" spans="1:16" s="70" customFormat="1" ht="30" customHeight="1">
      <c r="A31" s="177"/>
      <c r="B31" s="180"/>
      <c r="C31" s="181"/>
      <c r="D31" s="75" t="s">
        <v>173</v>
      </c>
      <c r="E31" s="75" t="s">
        <v>190</v>
      </c>
      <c r="F31" s="75" t="s">
        <v>74</v>
      </c>
      <c r="G31" s="75" t="s">
        <v>90</v>
      </c>
      <c r="H31" s="75" t="s">
        <v>161</v>
      </c>
      <c r="I31" s="182" t="s">
        <v>191</v>
      </c>
      <c r="J31" s="183"/>
      <c r="K31" s="75" t="s">
        <v>60</v>
      </c>
      <c r="L31" s="75" t="s">
        <v>164</v>
      </c>
      <c r="M31" s="75" t="s">
        <v>20</v>
      </c>
      <c r="N31" s="74" t="s">
        <v>78</v>
      </c>
      <c r="O31" s="167"/>
      <c r="P31" s="167"/>
    </row>
    <row r="32" spans="1:16" s="70" customFormat="1" ht="19.5" customHeight="1">
      <c r="A32" s="73" t="s">
        <v>69</v>
      </c>
      <c r="B32" s="184"/>
      <c r="C32" s="185"/>
      <c r="D32" s="71">
        <v>2</v>
      </c>
      <c r="E32" s="71">
        <v>1</v>
      </c>
      <c r="F32" s="71">
        <v>1</v>
      </c>
      <c r="G32" s="71"/>
      <c r="H32" s="71"/>
      <c r="I32" s="184"/>
      <c r="J32" s="185"/>
      <c r="K32" s="71"/>
      <c r="L32" s="71"/>
      <c r="M32" s="71"/>
      <c r="N32" s="72"/>
      <c r="O32" s="167">
        <f>SUM(B32:N32)</f>
        <v>4</v>
      </c>
      <c r="P32" s="167"/>
    </row>
    <row r="33" spans="1:16" s="70" customFormat="1" ht="19.5" customHeight="1">
      <c r="A33" s="73" t="s">
        <v>96</v>
      </c>
      <c r="B33" s="184"/>
      <c r="C33" s="185"/>
      <c r="D33" s="71">
        <v>2</v>
      </c>
      <c r="E33" s="71">
        <v>1</v>
      </c>
      <c r="F33" s="71">
        <v>1</v>
      </c>
      <c r="G33" s="71"/>
      <c r="H33" s="71"/>
      <c r="I33" s="184"/>
      <c r="J33" s="185"/>
      <c r="K33" s="71"/>
      <c r="L33" s="71"/>
      <c r="M33" s="71"/>
      <c r="N33" s="72"/>
      <c r="O33" s="167">
        <f aca="true" t="shared" si="4" ref="O33:O34">SUM(B33:N33)</f>
        <v>4</v>
      </c>
      <c r="P33" s="167"/>
    </row>
    <row r="34" spans="1:16" s="70" customFormat="1" ht="19.5" customHeight="1">
      <c r="A34" s="73" t="s">
        <v>93</v>
      </c>
      <c r="B34" s="184"/>
      <c r="C34" s="185"/>
      <c r="D34" s="71">
        <v>0</v>
      </c>
      <c r="E34" s="71">
        <v>0</v>
      </c>
      <c r="F34" s="71">
        <v>0</v>
      </c>
      <c r="G34" s="71"/>
      <c r="H34" s="71"/>
      <c r="I34" s="184"/>
      <c r="J34" s="185"/>
      <c r="K34" s="71"/>
      <c r="L34" s="71"/>
      <c r="M34" s="71"/>
      <c r="N34" s="72"/>
      <c r="O34" s="167">
        <f t="shared" si="4"/>
        <v>0</v>
      </c>
      <c r="P34" s="167"/>
    </row>
    <row r="35" spans="1:16" ht="9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ht="24.75" customHeight="1">
      <c r="A36" s="76" t="s">
        <v>233</v>
      </c>
      <c r="O36" s="168" t="s">
        <v>43</v>
      </c>
      <c r="P36" s="168"/>
    </row>
    <row r="37" spans="1:16" s="70" customFormat="1" ht="19.5" customHeight="1">
      <c r="A37" s="176" t="s">
        <v>95</v>
      </c>
      <c r="B37" s="178" t="s">
        <v>195</v>
      </c>
      <c r="C37" s="179"/>
      <c r="D37" s="166" t="s">
        <v>176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 t="s">
        <v>25</v>
      </c>
      <c r="P37" s="167"/>
    </row>
    <row r="38" spans="1:16" s="70" customFormat="1" ht="30" customHeight="1">
      <c r="A38" s="177"/>
      <c r="B38" s="180"/>
      <c r="C38" s="181"/>
      <c r="D38" s="75" t="s">
        <v>173</v>
      </c>
      <c r="E38" s="75" t="s">
        <v>190</v>
      </c>
      <c r="F38" s="75" t="s">
        <v>74</v>
      </c>
      <c r="G38" s="75" t="s">
        <v>90</v>
      </c>
      <c r="H38" s="75" t="s">
        <v>161</v>
      </c>
      <c r="I38" s="182" t="s">
        <v>191</v>
      </c>
      <c r="J38" s="183"/>
      <c r="K38" s="75" t="s">
        <v>60</v>
      </c>
      <c r="L38" s="75" t="s">
        <v>164</v>
      </c>
      <c r="M38" s="75" t="s">
        <v>20</v>
      </c>
      <c r="N38" s="74" t="s">
        <v>78</v>
      </c>
      <c r="O38" s="167"/>
      <c r="P38" s="167"/>
    </row>
    <row r="39" spans="1:16" s="70" customFormat="1" ht="19.5" customHeight="1">
      <c r="A39" s="73" t="s">
        <v>69</v>
      </c>
      <c r="B39" s="184"/>
      <c r="C39" s="185"/>
      <c r="D39" s="71"/>
      <c r="E39" s="71">
        <v>1</v>
      </c>
      <c r="F39" s="71"/>
      <c r="G39" s="71"/>
      <c r="H39" s="71"/>
      <c r="I39" s="184"/>
      <c r="J39" s="185"/>
      <c r="K39" s="71"/>
      <c r="L39" s="71"/>
      <c r="M39" s="71">
        <v>2</v>
      </c>
      <c r="N39" s="72"/>
      <c r="O39" s="167">
        <f>SUM(B39:N39)</f>
        <v>3</v>
      </c>
      <c r="P39" s="167"/>
    </row>
    <row r="40" spans="1:16" s="70" customFormat="1" ht="19.5" customHeight="1">
      <c r="A40" s="73" t="s">
        <v>96</v>
      </c>
      <c r="B40" s="184"/>
      <c r="C40" s="185"/>
      <c r="D40" s="71"/>
      <c r="E40" s="71">
        <v>1</v>
      </c>
      <c r="F40" s="71"/>
      <c r="G40" s="71"/>
      <c r="H40" s="71"/>
      <c r="I40" s="184"/>
      <c r="J40" s="185"/>
      <c r="K40" s="71"/>
      <c r="L40" s="71"/>
      <c r="M40" s="71">
        <v>2</v>
      </c>
      <c r="N40" s="72"/>
      <c r="O40" s="167">
        <f aca="true" t="shared" si="5" ref="O40:O41">SUM(B40:N40)</f>
        <v>3</v>
      </c>
      <c r="P40" s="167"/>
    </row>
    <row r="41" spans="1:16" s="70" customFormat="1" ht="19.5" customHeight="1">
      <c r="A41" s="73" t="s">
        <v>93</v>
      </c>
      <c r="B41" s="184"/>
      <c r="C41" s="185"/>
      <c r="D41" s="71"/>
      <c r="E41" s="71">
        <v>0</v>
      </c>
      <c r="F41" s="71"/>
      <c r="G41" s="71"/>
      <c r="H41" s="71"/>
      <c r="I41" s="184"/>
      <c r="J41" s="185"/>
      <c r="K41" s="71"/>
      <c r="L41" s="71"/>
      <c r="M41" s="71">
        <v>0</v>
      </c>
      <c r="N41" s="72"/>
      <c r="O41" s="167">
        <f t="shared" si="5"/>
        <v>0</v>
      </c>
      <c r="P41" s="167"/>
    </row>
  </sheetData>
  <sheetProtection/>
  <mergeCells count="88">
    <mergeCell ref="A13:B13"/>
    <mergeCell ref="A12:B12"/>
    <mergeCell ref="A11:B11"/>
    <mergeCell ref="K11:L11"/>
    <mergeCell ref="K12:L12"/>
    <mergeCell ref="K13:L13"/>
    <mergeCell ref="I12:J12"/>
    <mergeCell ref="I13:J13"/>
    <mergeCell ref="C9:L9"/>
    <mergeCell ref="A9:B10"/>
    <mergeCell ref="G10:H10"/>
    <mergeCell ref="I10:J10"/>
    <mergeCell ref="K10:L10"/>
    <mergeCell ref="O12:P12"/>
    <mergeCell ref="M11:N11"/>
    <mergeCell ref="O9:P10"/>
    <mergeCell ref="M9:N10"/>
    <mergeCell ref="O15:P15"/>
    <mergeCell ref="A3:C3"/>
    <mergeCell ref="A4:B5"/>
    <mergeCell ref="A16:A17"/>
    <mergeCell ref="B16:F16"/>
    <mergeCell ref="E4:L4"/>
    <mergeCell ref="G6:H6"/>
    <mergeCell ref="I6:J6"/>
    <mergeCell ref="K6:L6"/>
    <mergeCell ref="A6:B6"/>
    <mergeCell ref="C6:D6"/>
    <mergeCell ref="E6:F6"/>
    <mergeCell ref="A2:P2"/>
    <mergeCell ref="K5:L5"/>
    <mergeCell ref="M6:N6"/>
    <mergeCell ref="O6:P6"/>
    <mergeCell ref="M5:N5"/>
    <mergeCell ref="O5:P5"/>
    <mergeCell ref="O8:P8"/>
    <mergeCell ref="C4:D5"/>
    <mergeCell ref="E5:F5"/>
    <mergeCell ref="G5:H5"/>
    <mergeCell ref="I5:J5"/>
    <mergeCell ref="M4:P4"/>
    <mergeCell ref="M12:N12"/>
    <mergeCell ref="M13:N13"/>
    <mergeCell ref="G11:H11"/>
    <mergeCell ref="G12:H12"/>
    <mergeCell ref="G13:H13"/>
    <mergeCell ref="I11:J11"/>
    <mergeCell ref="O13:P13"/>
    <mergeCell ref="O11:P11"/>
    <mergeCell ref="O29:P29"/>
    <mergeCell ref="A30:A31"/>
    <mergeCell ref="B30:C31"/>
    <mergeCell ref="D30:N30"/>
    <mergeCell ref="O30:P31"/>
    <mergeCell ref="I31:J31"/>
    <mergeCell ref="B34:C34"/>
    <mergeCell ref="I34:J34"/>
    <mergeCell ref="B32:C32"/>
    <mergeCell ref="I32:J32"/>
    <mergeCell ref="O32:P32"/>
    <mergeCell ref="B33:C33"/>
    <mergeCell ref="I33:J33"/>
    <mergeCell ref="O22:P22"/>
    <mergeCell ref="O36:P36"/>
    <mergeCell ref="A37:A38"/>
    <mergeCell ref="B37:C38"/>
    <mergeCell ref="D37:N37"/>
    <mergeCell ref="O37:P38"/>
    <mergeCell ref="I38:J38"/>
    <mergeCell ref="B41:C41"/>
    <mergeCell ref="I41:J41"/>
    <mergeCell ref="B39:C39"/>
    <mergeCell ref="I39:J39"/>
    <mergeCell ref="O39:P39"/>
    <mergeCell ref="B40:C40"/>
    <mergeCell ref="I40:J40"/>
    <mergeCell ref="J16:O16"/>
    <mergeCell ref="G16:I16"/>
    <mergeCell ref="A23:A24"/>
    <mergeCell ref="B23:F23"/>
    <mergeCell ref="J23:O23"/>
    <mergeCell ref="G23:I23"/>
    <mergeCell ref="P16:P17"/>
    <mergeCell ref="P23:P24"/>
    <mergeCell ref="O33:P33"/>
    <mergeCell ref="O34:P34"/>
    <mergeCell ref="O40:P40"/>
    <mergeCell ref="O41:P41"/>
  </mergeCells>
  <printOptions horizontalCentered="1"/>
  <pageMargins left="0.33666667342185974" right="0.38305556774139404" top="0.8379166722297668" bottom="0.6298611164093018" header="0.511388897895813" footer="0.511388897895813"/>
  <pageSetup fitToHeight="1" fitToWidth="1" horizontalDpi="300" verticalDpi="3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defaultGridColor="0" zoomScaleSheetLayoutView="75" colorId="22" workbookViewId="0" topLeftCell="A1">
      <selection activeCell="B19" sqref="B19"/>
    </sheetView>
  </sheetViews>
  <sheetFormatPr defaultColWidth="8.88671875" defaultRowHeight="13.5"/>
  <cols>
    <col min="1" max="2" width="15.77734375" style="1" customWidth="1"/>
    <col min="3" max="3" width="8.99609375" style="1" bestFit="1" customWidth="1"/>
    <col min="4" max="5" width="15.77734375" style="1" customWidth="1"/>
    <col min="6" max="256" width="8.88671875" style="1" customWidth="1"/>
  </cols>
  <sheetData>
    <row r="1" ht="18.75">
      <c r="A1" s="81" t="s">
        <v>177</v>
      </c>
    </row>
    <row r="3" spans="1:6" ht="30" customHeight="1">
      <c r="A3" s="195" t="s">
        <v>31</v>
      </c>
      <c r="B3" s="195"/>
      <c r="C3" s="195"/>
      <c r="D3" s="195"/>
      <c r="E3" s="195"/>
      <c r="F3" s="195"/>
    </row>
    <row r="4" ht="19.5" customHeight="1"/>
    <row r="5" spans="5:6" ht="19.5" customHeight="1">
      <c r="E5" s="196" t="s">
        <v>33</v>
      </c>
      <c r="F5" s="196"/>
    </row>
    <row r="6" ht="30" customHeight="1">
      <c r="A6" s="1" t="s">
        <v>168</v>
      </c>
    </row>
    <row r="7" spans="1:6" ht="30" customHeight="1">
      <c r="A7" s="3" t="s">
        <v>181</v>
      </c>
      <c r="B7" s="3" t="s">
        <v>85</v>
      </c>
      <c r="C7" s="3" t="s">
        <v>185</v>
      </c>
      <c r="D7" s="3" t="s">
        <v>163</v>
      </c>
      <c r="E7" s="3" t="s">
        <v>171</v>
      </c>
      <c r="F7" s="3" t="s">
        <v>81</v>
      </c>
    </row>
    <row r="8" spans="1:6" ht="30" customHeight="1">
      <c r="A8" s="3" t="s">
        <v>197</v>
      </c>
      <c r="B8" s="4">
        <v>12745</v>
      </c>
      <c r="C8" s="7">
        <f>B8/$B$13*100</f>
        <v>49.988233448384065</v>
      </c>
      <c r="D8" s="4">
        <v>12825</v>
      </c>
      <c r="E8" s="108" t="s">
        <v>65</v>
      </c>
      <c r="F8" s="2"/>
    </row>
    <row r="9" spans="1:6" ht="30" customHeight="1">
      <c r="A9" s="3" t="s">
        <v>91</v>
      </c>
      <c r="B9" s="4">
        <v>10967</v>
      </c>
      <c r="C9" s="7">
        <f>B9/$B$13*100</f>
        <v>43.014590524003765</v>
      </c>
      <c r="D9" s="4">
        <v>10934</v>
      </c>
      <c r="E9" s="101">
        <v>33</v>
      </c>
      <c r="F9" s="2"/>
    </row>
    <row r="10" spans="1:6" ht="30" customHeight="1">
      <c r="A10" s="3" t="s">
        <v>179</v>
      </c>
      <c r="B10" s="4">
        <f>'서식39(세입)'!D14</f>
        <v>0</v>
      </c>
      <c r="C10" s="7">
        <f>B10/$B$13*100</f>
        <v>0</v>
      </c>
      <c r="D10" s="4">
        <v>11500</v>
      </c>
      <c r="E10" s="99" t="s">
        <v>120</v>
      </c>
      <c r="F10" s="2"/>
    </row>
    <row r="11" spans="1:6" ht="30" customHeight="1">
      <c r="A11" s="29" t="s">
        <v>52</v>
      </c>
      <c r="B11" s="4">
        <f>'서식39(세입)'!D17</f>
        <v>0</v>
      </c>
      <c r="C11" s="7">
        <f>B11/$B$13*100</f>
        <v>0</v>
      </c>
      <c r="D11" s="4">
        <f>'서식39(세입)'!E17</f>
        <v>0</v>
      </c>
      <c r="E11" s="98">
        <f>'서식39(세입)'!F17</f>
        <v>0</v>
      </c>
      <c r="F11" s="2"/>
    </row>
    <row r="12" spans="1:6" ht="30" customHeight="1">
      <c r="A12" s="3" t="s">
        <v>79</v>
      </c>
      <c r="B12" s="4">
        <v>1784</v>
      </c>
      <c r="C12" s="7">
        <f>B12/$B$13*100</f>
        <v>6.997176027612174</v>
      </c>
      <c r="D12" s="4">
        <v>2166</v>
      </c>
      <c r="E12" s="99" t="s">
        <v>165</v>
      </c>
      <c r="F12" s="2"/>
    </row>
    <row r="13" spans="1:6" ht="30" customHeight="1">
      <c r="A13" s="3" t="s">
        <v>183</v>
      </c>
      <c r="B13" s="4">
        <f>SUM(B8:B12)</f>
        <v>25496</v>
      </c>
      <c r="C13" s="7">
        <f>SUM(C8:C12)</f>
        <v>100</v>
      </c>
      <c r="D13" s="4">
        <f>SUM(D8:D12)</f>
        <v>37425</v>
      </c>
      <c r="E13" s="99" t="s">
        <v>196</v>
      </c>
      <c r="F13" s="2"/>
    </row>
    <row r="14" ht="30" customHeight="1">
      <c r="E14" s="5"/>
    </row>
    <row r="15" spans="1:5" ht="30" customHeight="1">
      <c r="A15" s="1" t="s">
        <v>148</v>
      </c>
      <c r="E15" s="5"/>
    </row>
    <row r="16" spans="1:6" ht="30" customHeight="1">
      <c r="A16" s="3" t="s">
        <v>181</v>
      </c>
      <c r="B16" s="3" t="s">
        <v>94</v>
      </c>
      <c r="C16" s="3" t="s">
        <v>185</v>
      </c>
      <c r="D16" s="3" t="s">
        <v>163</v>
      </c>
      <c r="E16" s="100" t="s">
        <v>171</v>
      </c>
      <c r="F16" s="3" t="s">
        <v>81</v>
      </c>
    </row>
    <row r="17" spans="1:6" ht="30" customHeight="1">
      <c r="A17" s="3" t="s">
        <v>159</v>
      </c>
      <c r="B17" s="4">
        <f>'서식40(세출)'!D7</f>
        <v>0</v>
      </c>
      <c r="C17" s="6">
        <f aca="true" t="shared" si="0" ref="C17:C23">B17/$B$24*100</f>
        <v>0</v>
      </c>
      <c r="D17" s="4">
        <f>'서식40(세출)'!E7</f>
        <v>0</v>
      </c>
      <c r="E17" s="98">
        <f>'서식40(세출)'!F7</f>
        <v>0</v>
      </c>
      <c r="F17" s="2"/>
    </row>
    <row r="18" spans="1:6" ht="30" customHeight="1">
      <c r="A18" s="3" t="s">
        <v>27</v>
      </c>
      <c r="B18" s="11">
        <v>1070</v>
      </c>
      <c r="C18" s="6">
        <f t="shared" si="0"/>
        <v>4.196736743018513</v>
      </c>
      <c r="D18" s="4">
        <v>1072</v>
      </c>
      <c r="E18" s="99" t="s">
        <v>66</v>
      </c>
      <c r="F18" s="3"/>
    </row>
    <row r="19" spans="1:6" ht="30" customHeight="1">
      <c r="A19" s="3" t="s">
        <v>184</v>
      </c>
      <c r="B19" s="4">
        <v>2907</v>
      </c>
      <c r="C19" s="6">
        <f t="shared" si="0"/>
        <v>11.401788515845624</v>
      </c>
      <c r="D19" s="4">
        <v>2882</v>
      </c>
      <c r="E19" s="101">
        <v>25</v>
      </c>
      <c r="F19" s="2"/>
    </row>
    <row r="20" spans="1:6" ht="30" customHeight="1">
      <c r="A20" s="3" t="s">
        <v>72</v>
      </c>
      <c r="B20" s="4">
        <v>10599</v>
      </c>
      <c r="C20" s="6">
        <f t="shared" si="0"/>
        <v>41.57122685911516</v>
      </c>
      <c r="D20" s="4">
        <v>11071</v>
      </c>
      <c r="E20" s="99" t="s">
        <v>192</v>
      </c>
      <c r="F20" s="2"/>
    </row>
    <row r="21" spans="1:6" ht="30" customHeight="1">
      <c r="A21" s="3" t="s">
        <v>138</v>
      </c>
      <c r="B21" s="4">
        <f>'서식40(세출)'!D21</f>
        <v>0</v>
      </c>
      <c r="C21" s="6">
        <f t="shared" si="0"/>
        <v>0</v>
      </c>
      <c r="D21" s="4">
        <f>'서식40(세출)'!E20</f>
        <v>0</v>
      </c>
      <c r="E21" s="99"/>
      <c r="F21" s="2"/>
    </row>
    <row r="22" spans="1:6" ht="30" customHeight="1">
      <c r="A22" s="3" t="s">
        <v>21</v>
      </c>
      <c r="B22" s="4">
        <f>'서식40(세출)'!D24</f>
        <v>0</v>
      </c>
      <c r="C22" s="6">
        <f t="shared" si="0"/>
        <v>0</v>
      </c>
      <c r="D22" s="4">
        <v>11500</v>
      </c>
      <c r="E22" s="99" t="s">
        <v>120</v>
      </c>
      <c r="F22" s="2"/>
    </row>
    <row r="23" spans="1:6" ht="30" customHeight="1">
      <c r="A23" s="3" t="s">
        <v>29</v>
      </c>
      <c r="B23" s="4">
        <v>10920</v>
      </c>
      <c r="C23" s="6">
        <f t="shared" si="0"/>
        <v>42.830247882020714</v>
      </c>
      <c r="D23" s="4">
        <v>10900</v>
      </c>
      <c r="E23" s="108" t="s">
        <v>70</v>
      </c>
      <c r="F23" s="2"/>
    </row>
    <row r="24" spans="1:6" ht="30" customHeight="1">
      <c r="A24" s="3" t="s">
        <v>170</v>
      </c>
      <c r="B24" s="4">
        <f>SUM(B17:B23)</f>
        <v>25496</v>
      </c>
      <c r="C24" s="12">
        <f>SUM(C17:C23)</f>
        <v>100</v>
      </c>
      <c r="D24" s="4">
        <f>SUM(D17:D23)</f>
        <v>37425</v>
      </c>
      <c r="E24" s="99" t="s">
        <v>131</v>
      </c>
      <c r="F24" s="2"/>
    </row>
  </sheetData>
  <sheetProtection/>
  <mergeCells count="2">
    <mergeCell ref="A3:F3"/>
    <mergeCell ref="E5:F5"/>
  </mergeCells>
  <printOptions/>
  <pageMargins left="0.40291666984558105" right="0.47236111760139465" top="0.9054166674613953" bottom="0.9054166674613953" header="0.511388897895813" footer="0.51138889789581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zoomScaleSheetLayoutView="75" colorId="22" workbookViewId="0" topLeftCell="A1">
      <selection activeCell="A8" sqref="A8"/>
    </sheetView>
  </sheetViews>
  <sheetFormatPr defaultColWidth="8.88671875" defaultRowHeight="13.5"/>
  <cols>
    <col min="1" max="1" width="13.5546875" style="1" bestFit="1" customWidth="1"/>
    <col min="2" max="2" width="15.21484375" style="1" bestFit="1" customWidth="1"/>
    <col min="3" max="3" width="15.4453125" style="1" bestFit="1" customWidth="1"/>
    <col min="4" max="5" width="16.10546875" style="1" bestFit="1" customWidth="1"/>
    <col min="6" max="256" width="8.88671875" style="1" customWidth="1"/>
  </cols>
  <sheetData>
    <row r="1" ht="18.75">
      <c r="A1" s="81" t="s">
        <v>198</v>
      </c>
    </row>
    <row r="3" spans="1:7" ht="22.5">
      <c r="A3" s="195" t="s">
        <v>243</v>
      </c>
      <c r="B3" s="195"/>
      <c r="C3" s="195"/>
      <c r="D3" s="195"/>
      <c r="E3" s="195"/>
      <c r="F3" s="8"/>
      <c r="G3" s="8"/>
    </row>
    <row r="4" ht="13.5">
      <c r="E4" s="5" t="s">
        <v>33</v>
      </c>
    </row>
    <row r="6" spans="1:5" ht="24.75" customHeight="1">
      <c r="A6" s="197" t="s">
        <v>187</v>
      </c>
      <c r="B6" s="197"/>
      <c r="C6" s="197" t="s">
        <v>235</v>
      </c>
      <c r="D6" s="197"/>
      <c r="E6" s="197"/>
    </row>
    <row r="7" spans="1:5" ht="24.75" customHeight="1">
      <c r="A7" s="3" t="s">
        <v>80</v>
      </c>
      <c r="B7" s="3" t="s">
        <v>142</v>
      </c>
      <c r="C7" s="3" t="s">
        <v>162</v>
      </c>
      <c r="D7" s="3" t="s">
        <v>230</v>
      </c>
      <c r="E7" s="3" t="s">
        <v>231</v>
      </c>
    </row>
    <row r="8" spans="1:5" ht="24.75" customHeight="1">
      <c r="A8" s="13" t="str">
        <f>'서식40(세출)'!A7</f>
        <v>1.이사회비</v>
      </c>
      <c r="B8" s="13" t="s">
        <v>36</v>
      </c>
      <c r="C8" s="4">
        <f>'서식40(세출)'!D9</f>
        <v>0</v>
      </c>
      <c r="D8" s="15">
        <v>0</v>
      </c>
      <c r="E8" s="15">
        <f>C8/$C$25*100</f>
        <v>0</v>
      </c>
    </row>
    <row r="9" spans="1:5" ht="24.75" customHeight="1">
      <c r="A9" s="13"/>
      <c r="B9" s="13" t="s">
        <v>141</v>
      </c>
      <c r="C9" s="4">
        <f>SUM(C8)</f>
        <v>0</v>
      </c>
      <c r="D9" s="15">
        <v>0</v>
      </c>
      <c r="E9" s="15">
        <f>SUM(E8)</f>
        <v>0</v>
      </c>
    </row>
    <row r="10" spans="1:5" ht="24.75" customHeight="1">
      <c r="A10" s="13" t="str">
        <f>'서식40(세출)'!A10</f>
        <v>2.사무비</v>
      </c>
      <c r="B10" s="13" t="str">
        <f>'서식40(세출)'!C12</f>
        <v>1.법인운영비</v>
      </c>
      <c r="C10" s="4">
        <v>1070</v>
      </c>
      <c r="D10" s="15">
        <f>C10/$C$11*100</f>
        <v>100</v>
      </c>
      <c r="E10" s="15">
        <f>C10/$C$25*100</f>
        <v>4.196736743018513</v>
      </c>
    </row>
    <row r="11" spans="1:5" ht="24.75" customHeight="1">
      <c r="A11" s="13"/>
      <c r="B11" s="13" t="s">
        <v>182</v>
      </c>
      <c r="C11" s="4">
        <f>SUM(C10:C10)</f>
        <v>1070</v>
      </c>
      <c r="D11" s="15">
        <f>SUM(D10:D10)</f>
        <v>100</v>
      </c>
      <c r="E11" s="15">
        <f>SUM(E10:E10)</f>
        <v>4.196736743018513</v>
      </c>
    </row>
    <row r="12" spans="1:5" ht="24.75" customHeight="1">
      <c r="A12" s="13" t="s">
        <v>44</v>
      </c>
      <c r="B12" s="13" t="s">
        <v>112</v>
      </c>
      <c r="C12" s="4">
        <v>960</v>
      </c>
      <c r="D12" s="15">
        <f>C12/$C$14*100</f>
        <v>33.02373581011352</v>
      </c>
      <c r="E12" s="15">
        <f>C12/$C$25*100</f>
        <v>3.765296517100722</v>
      </c>
    </row>
    <row r="13" spans="1:5" ht="24.75" customHeight="1">
      <c r="A13" s="13"/>
      <c r="B13" s="13" t="s">
        <v>118</v>
      </c>
      <c r="C13" s="4">
        <v>1947</v>
      </c>
      <c r="D13" s="15">
        <f>C13/$C$14*100</f>
        <v>66.97626418988648</v>
      </c>
      <c r="E13" s="15">
        <f>C13/$C$25*100</f>
        <v>7.636491998744901</v>
      </c>
    </row>
    <row r="14" spans="1:5" ht="24.75" customHeight="1">
      <c r="A14" s="13"/>
      <c r="B14" s="13" t="s">
        <v>188</v>
      </c>
      <c r="C14" s="4">
        <f>SUM(C12:C13)</f>
        <v>2907</v>
      </c>
      <c r="D14" s="15">
        <f>SUM(D12:D13)</f>
        <v>100</v>
      </c>
      <c r="E14" s="15">
        <f>SUM(E12:E13)</f>
        <v>11.401788515845624</v>
      </c>
    </row>
    <row r="15" spans="1:5" ht="24.75" customHeight="1">
      <c r="A15" s="13" t="str">
        <f>'서식40(세출)'!A16</f>
        <v>4.전출금</v>
      </c>
      <c r="B15" s="13" t="s">
        <v>32</v>
      </c>
      <c r="C15" s="4">
        <v>7379</v>
      </c>
      <c r="D15" s="15">
        <f>C15/$C$17*100</f>
        <v>69.6197754505142</v>
      </c>
      <c r="E15" s="15">
        <f>C15/$C$25*100</f>
        <v>28.94179479133982</v>
      </c>
    </row>
    <row r="16" spans="1:5" ht="24.75" customHeight="1">
      <c r="A16" s="2"/>
      <c r="B16" s="13" t="s">
        <v>55</v>
      </c>
      <c r="C16" s="4">
        <v>3220</v>
      </c>
      <c r="D16" s="15">
        <f>C16/$C$17*100</f>
        <v>30.380224549485803</v>
      </c>
      <c r="E16" s="15">
        <f>C16/$C$25*100</f>
        <v>12.629432067775337</v>
      </c>
    </row>
    <row r="17" spans="1:5" ht="24.75" customHeight="1">
      <c r="A17" s="13"/>
      <c r="B17" s="13" t="s">
        <v>135</v>
      </c>
      <c r="C17" s="4">
        <f>SUM(C15:C16)</f>
        <v>10599</v>
      </c>
      <c r="D17" s="15">
        <f>SUM(D15:D16)</f>
        <v>100</v>
      </c>
      <c r="E17" s="15">
        <f>SUM(E15:E16)</f>
        <v>41.57122685911516</v>
      </c>
    </row>
    <row r="18" spans="1:5" ht="24.75" customHeight="1">
      <c r="A18" s="13" t="str">
        <f>'서식40(세출)'!A20</f>
        <v>5.상환금</v>
      </c>
      <c r="B18" s="13" t="s">
        <v>56</v>
      </c>
      <c r="C18" s="4">
        <f>'서식40(세출)'!D22</f>
        <v>0</v>
      </c>
      <c r="D18" s="15">
        <v>0</v>
      </c>
      <c r="E18" s="15">
        <f>C18/$C$25*100</f>
        <v>0</v>
      </c>
    </row>
    <row r="19" spans="1:5" ht="24.75" customHeight="1">
      <c r="A19" s="13"/>
      <c r="B19" s="13" t="s">
        <v>126</v>
      </c>
      <c r="C19" s="4">
        <f>SUM(C18)</f>
        <v>0</v>
      </c>
      <c r="D19" s="15">
        <v>0</v>
      </c>
      <c r="E19" s="15">
        <f>SUM(E18)</f>
        <v>0</v>
      </c>
    </row>
    <row r="20" spans="1:5" ht="24.75" customHeight="1">
      <c r="A20" s="13" t="s">
        <v>145</v>
      </c>
      <c r="B20" s="13" t="s">
        <v>151</v>
      </c>
      <c r="C20" s="4">
        <f>'서식40(세출)'!D25</f>
        <v>0</v>
      </c>
      <c r="D20" s="15">
        <v>0</v>
      </c>
      <c r="E20" s="15">
        <f>C20/$C$25*100</f>
        <v>0</v>
      </c>
    </row>
    <row r="21" spans="1:5" ht="24.75" customHeight="1">
      <c r="A21" s="13"/>
      <c r="B21" s="13" t="s">
        <v>147</v>
      </c>
      <c r="C21" s="4">
        <f>SUM(C20)</f>
        <v>0</v>
      </c>
      <c r="D21" s="15">
        <f>SUM(D20)</f>
        <v>0</v>
      </c>
      <c r="E21" s="15">
        <f>SUM(E20)</f>
        <v>0</v>
      </c>
    </row>
    <row r="22" spans="1:5" ht="24.75" customHeight="1">
      <c r="A22" s="13" t="str">
        <f>'서식40(세출)'!A26</f>
        <v>7.예비비</v>
      </c>
      <c r="B22" s="13" t="str">
        <f>'서식40(세출)'!C28</f>
        <v>1.임대보증금미환급</v>
      </c>
      <c r="C22" s="4">
        <v>10900</v>
      </c>
      <c r="D22" s="15">
        <f>C22/$C$24*100</f>
        <v>99.81684981684981</v>
      </c>
      <c r="E22" s="15">
        <f>C22/$C$25*100</f>
        <v>42.75180420458111</v>
      </c>
    </row>
    <row r="23" spans="1:5" ht="24.75" customHeight="1">
      <c r="A23" s="13"/>
      <c r="B23" s="13" t="str">
        <f>'서식40(세출)'!C29</f>
        <v>2.예비비</v>
      </c>
      <c r="C23" s="4">
        <v>20</v>
      </c>
      <c r="D23" s="15">
        <f>C23/$C$24*100</f>
        <v>0.18315018315018314</v>
      </c>
      <c r="E23" s="15">
        <f>C23/$C$25*100</f>
        <v>0.07844367743959836</v>
      </c>
    </row>
    <row r="24" spans="1:5" ht="24.75" customHeight="1">
      <c r="A24" s="13"/>
      <c r="B24" s="13" t="s">
        <v>139</v>
      </c>
      <c r="C24" s="4">
        <f>SUM(C22:C23)</f>
        <v>10920</v>
      </c>
      <c r="D24" s="15">
        <f>SUM(D22:D23)</f>
        <v>100</v>
      </c>
      <c r="E24" s="15">
        <f>SUM(E22:E23)</f>
        <v>42.830247882020714</v>
      </c>
    </row>
    <row r="25" spans="1:5" ht="24.75" customHeight="1">
      <c r="A25" s="197" t="s">
        <v>167</v>
      </c>
      <c r="B25" s="197"/>
      <c r="C25" s="4">
        <f>SUM(C24,C21,C19,C17,C14,C11,C9)</f>
        <v>25496</v>
      </c>
      <c r="D25" s="15">
        <v>100</v>
      </c>
      <c r="E25" s="15">
        <f>SUM(E9,E11,E14,E17,E19,E21,E24)</f>
        <v>100</v>
      </c>
    </row>
    <row r="27" ht="13.5">
      <c r="C27" s="14"/>
    </row>
  </sheetData>
  <sheetProtection/>
  <mergeCells count="4">
    <mergeCell ref="A3:E3"/>
    <mergeCell ref="A25:B25"/>
    <mergeCell ref="A6:B6"/>
    <mergeCell ref="C6:E6"/>
  </mergeCells>
  <printOptions horizontalCentered="1"/>
  <pageMargins left="0.23597222566604614" right="0.1966666728258133" top="1.0493055582046509" bottom="0.590416669845581" header="0.511388897895813" footer="0.51138889789581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defaultGridColor="0" colorId="0" workbookViewId="0" topLeftCell="A1">
      <pane ySplit="6" topLeftCell="A13" activePane="bottomLeft" state="frozen"/>
      <selection pane="bottomLeft" activeCell="A2" sqref="A2"/>
      <selection pane="topLeft" activeCell="A2" sqref="A2"/>
    </sheetView>
  </sheetViews>
  <sheetFormatPr defaultColWidth="8.88671875" defaultRowHeight="13.5"/>
  <cols>
    <col min="1" max="1" width="8.77734375" style="153" bestFit="1" customWidth="1"/>
    <col min="2" max="3" width="8.6640625" style="153" bestFit="1" customWidth="1"/>
    <col min="4" max="5" width="12.77734375" style="153" customWidth="1"/>
    <col min="6" max="6" width="10.10546875" style="153" customWidth="1"/>
    <col min="7" max="7" width="19.77734375" style="153" customWidth="1"/>
    <col min="8" max="256" width="8.88671875" style="1" customWidth="1"/>
  </cols>
  <sheetData>
    <row r="1" ht="18.75">
      <c r="A1" s="81" t="s">
        <v>111</v>
      </c>
    </row>
    <row r="3" spans="1:7" ht="22.5">
      <c r="A3" s="195" t="s">
        <v>244</v>
      </c>
      <c r="B3" s="195"/>
      <c r="C3" s="195"/>
      <c r="D3" s="195"/>
      <c r="E3" s="195"/>
      <c r="F3" s="195"/>
      <c r="G3" s="195"/>
    </row>
    <row r="4" ht="13.5">
      <c r="G4" s="155" t="s">
        <v>33</v>
      </c>
    </row>
    <row r="5" spans="1:7" ht="30" customHeight="1">
      <c r="A5" s="200" t="s">
        <v>49</v>
      </c>
      <c r="B5" s="200"/>
      <c r="C5" s="200"/>
      <c r="D5" s="200" t="s">
        <v>94</v>
      </c>
      <c r="E5" s="201" t="s">
        <v>163</v>
      </c>
      <c r="F5" s="200" t="s">
        <v>171</v>
      </c>
      <c r="G5" s="200" t="s">
        <v>193</v>
      </c>
    </row>
    <row r="6" spans="1:8" ht="30" customHeight="1">
      <c r="A6" s="156" t="s">
        <v>64</v>
      </c>
      <c r="B6" s="157" t="s">
        <v>19</v>
      </c>
      <c r="C6" s="157" t="s">
        <v>30</v>
      </c>
      <c r="D6" s="200"/>
      <c r="E6" s="200"/>
      <c r="F6" s="200"/>
      <c r="G6" s="200"/>
      <c r="H6" s="16" t="s">
        <v>73</v>
      </c>
    </row>
    <row r="7" spans="1:7" ht="26.25" customHeight="1">
      <c r="A7" s="33" t="s">
        <v>208</v>
      </c>
      <c r="B7" s="33"/>
      <c r="C7" s="33"/>
      <c r="D7" s="25">
        <f aca="true" t="shared" si="0" ref="D7:F8">SUM(D8)</f>
        <v>12745</v>
      </c>
      <c r="E7" s="25">
        <f t="shared" si="0"/>
        <v>12776</v>
      </c>
      <c r="F7" s="150">
        <f t="shared" si="0"/>
        <v>-31</v>
      </c>
      <c r="G7" s="161"/>
    </row>
    <row r="8" spans="1:7" ht="27.75" customHeight="1">
      <c r="A8" s="30"/>
      <c r="B8" s="30" t="s">
        <v>107</v>
      </c>
      <c r="C8" s="33"/>
      <c r="D8" s="25">
        <f t="shared" si="0"/>
        <v>12745</v>
      </c>
      <c r="E8" s="25">
        <f t="shared" si="0"/>
        <v>12776</v>
      </c>
      <c r="F8" s="150">
        <f t="shared" si="0"/>
        <v>-31</v>
      </c>
      <c r="G8" s="161"/>
    </row>
    <row r="9" spans="1:7" ht="42.75" customHeight="1">
      <c r="A9" s="34"/>
      <c r="B9" s="30"/>
      <c r="C9" s="35" t="s">
        <v>107</v>
      </c>
      <c r="D9" s="25">
        <v>12745</v>
      </c>
      <c r="E9" s="25">
        <v>12776</v>
      </c>
      <c r="F9" s="150">
        <f>D9-E9</f>
        <v>-31</v>
      </c>
      <c r="G9" s="162" t="s">
        <v>5</v>
      </c>
    </row>
    <row r="10" spans="1:7" ht="27.75" customHeight="1">
      <c r="A10" s="33" t="s">
        <v>206</v>
      </c>
      <c r="B10" s="33"/>
      <c r="C10" s="35"/>
      <c r="D10" s="25">
        <f>SUM(D11)</f>
        <v>10967</v>
      </c>
      <c r="E10" s="25">
        <f>SUM(E11)</f>
        <v>10934</v>
      </c>
      <c r="F10" s="150">
        <f>SUM(F11)</f>
        <v>33</v>
      </c>
      <c r="G10" s="162"/>
    </row>
    <row r="11" spans="1:7" ht="27.75" customHeight="1">
      <c r="A11" s="34"/>
      <c r="B11" s="37" t="s">
        <v>106</v>
      </c>
      <c r="C11" s="35"/>
      <c r="D11" s="25">
        <f>SUM(D12:D13)</f>
        <v>10967</v>
      </c>
      <c r="E11" s="25">
        <f>SUM(E12:E13)</f>
        <v>10934</v>
      </c>
      <c r="F11" s="150">
        <f>D11-E11</f>
        <v>33</v>
      </c>
      <c r="G11" s="162"/>
    </row>
    <row r="12" spans="1:7" ht="27.75" customHeight="1">
      <c r="A12" s="34"/>
      <c r="B12" s="37"/>
      <c r="C12" s="35" t="s">
        <v>105</v>
      </c>
      <c r="D12" s="25">
        <v>67</v>
      </c>
      <c r="E12" s="25">
        <v>34</v>
      </c>
      <c r="F12" s="150">
        <f>D12-E12</f>
        <v>33</v>
      </c>
      <c r="G12" s="161" t="s">
        <v>51</v>
      </c>
    </row>
    <row r="13" spans="1:7" ht="27.75" customHeight="1">
      <c r="A13" s="36"/>
      <c r="B13" s="32"/>
      <c r="C13" s="35" t="s">
        <v>104</v>
      </c>
      <c r="D13" s="25">
        <v>10900</v>
      </c>
      <c r="E13" s="25">
        <v>10900</v>
      </c>
      <c r="F13" s="150">
        <f>D13-E13</f>
        <v>0</v>
      </c>
      <c r="G13" s="161" t="s">
        <v>14</v>
      </c>
    </row>
    <row r="14" spans="1:7" ht="27.75" customHeight="1">
      <c r="A14" s="33" t="s">
        <v>99</v>
      </c>
      <c r="B14" s="32"/>
      <c r="C14" s="33"/>
      <c r="D14" s="25">
        <f>SUM(D15)</f>
        <v>0</v>
      </c>
      <c r="E14" s="25">
        <f>SUM(E15)</f>
        <v>11500</v>
      </c>
      <c r="F14" s="150">
        <f>SUM(F15)</f>
        <v>-11500</v>
      </c>
      <c r="G14" s="161"/>
    </row>
    <row r="15" spans="1:7" ht="27.75" customHeight="1">
      <c r="A15" s="30"/>
      <c r="B15" s="30" t="s">
        <v>98</v>
      </c>
      <c r="C15" s="33"/>
      <c r="D15" s="25">
        <f>SUM(D16:D16)</f>
        <v>0</v>
      </c>
      <c r="E15" s="25">
        <f>SUM(E16:E16)</f>
        <v>11500</v>
      </c>
      <c r="F15" s="150">
        <f>SUM(F16:F16)</f>
        <v>-11500</v>
      </c>
      <c r="G15" s="161"/>
    </row>
    <row r="16" spans="1:7" ht="27.75" customHeight="1">
      <c r="A16" s="34"/>
      <c r="B16" s="30"/>
      <c r="C16" s="35" t="s">
        <v>98</v>
      </c>
      <c r="D16" s="25">
        <v>0</v>
      </c>
      <c r="E16" s="25">
        <v>11500</v>
      </c>
      <c r="F16" s="150">
        <f>D16-E16</f>
        <v>-11500</v>
      </c>
      <c r="G16" s="162"/>
    </row>
    <row r="17" spans="1:7" ht="27.75" customHeight="1">
      <c r="A17" s="33" t="s">
        <v>110</v>
      </c>
      <c r="B17" s="33"/>
      <c r="C17" s="33"/>
      <c r="D17" s="25">
        <v>0</v>
      </c>
      <c r="E17" s="25">
        <f aca="true" t="shared" si="1" ref="D17:F18">SUM(E18)</f>
        <v>0</v>
      </c>
      <c r="F17" s="150">
        <f t="shared" si="1"/>
        <v>0</v>
      </c>
      <c r="G17" s="161"/>
    </row>
    <row r="18" spans="1:7" ht="27.75" customHeight="1">
      <c r="A18" s="30"/>
      <c r="B18" s="30" t="s">
        <v>108</v>
      </c>
      <c r="C18" s="33"/>
      <c r="D18" s="25">
        <f t="shared" si="1"/>
        <v>0</v>
      </c>
      <c r="E18" s="25">
        <f t="shared" si="1"/>
        <v>0</v>
      </c>
      <c r="F18" s="150">
        <f t="shared" si="1"/>
        <v>0</v>
      </c>
      <c r="G18" s="161"/>
    </row>
    <row r="19" spans="1:7" ht="27.75" customHeight="1">
      <c r="A19" s="34"/>
      <c r="B19" s="30"/>
      <c r="C19" s="35" t="s">
        <v>109</v>
      </c>
      <c r="D19" s="25">
        <v>0</v>
      </c>
      <c r="E19" s="25">
        <v>0</v>
      </c>
      <c r="F19" s="150">
        <f>D19-E19</f>
        <v>0</v>
      </c>
      <c r="G19" s="162"/>
    </row>
    <row r="20" spans="1:7" ht="27.75" customHeight="1">
      <c r="A20" s="33" t="s">
        <v>205</v>
      </c>
      <c r="B20" s="33"/>
      <c r="C20" s="33"/>
      <c r="D20" s="25">
        <f>SUM(D23,D21)</f>
        <v>1784</v>
      </c>
      <c r="E20" s="25">
        <f>SUM(E21,E23)</f>
        <v>2215</v>
      </c>
      <c r="F20" s="150">
        <f>SUM(F21,F23)</f>
        <v>-431</v>
      </c>
      <c r="G20" s="161"/>
    </row>
    <row r="21" spans="1:7" ht="27.75" customHeight="1">
      <c r="A21" s="30"/>
      <c r="B21" s="30" t="s">
        <v>207</v>
      </c>
      <c r="C21" s="33"/>
      <c r="D21" s="25">
        <f>SUM(D22)</f>
        <v>1780</v>
      </c>
      <c r="E21" s="25">
        <f>SUM(E22)</f>
        <v>2212</v>
      </c>
      <c r="F21" s="150">
        <f>SUM(F22)</f>
        <v>-432</v>
      </c>
      <c r="G21" s="161"/>
    </row>
    <row r="22" spans="1:7" ht="27.75" customHeight="1">
      <c r="A22" s="34"/>
      <c r="B22" s="30"/>
      <c r="C22" s="35" t="s">
        <v>207</v>
      </c>
      <c r="D22" s="25">
        <v>1780</v>
      </c>
      <c r="E22" s="25">
        <v>2212</v>
      </c>
      <c r="F22" s="150">
        <f>D22-E22</f>
        <v>-432</v>
      </c>
      <c r="G22" s="162" t="s">
        <v>240</v>
      </c>
    </row>
    <row r="23" spans="1:7" ht="27.75" customHeight="1">
      <c r="A23" s="34"/>
      <c r="B23" s="33" t="s">
        <v>204</v>
      </c>
      <c r="C23" s="35"/>
      <c r="D23" s="25">
        <f>SUM(D24)</f>
        <v>4</v>
      </c>
      <c r="E23" s="25">
        <v>3</v>
      </c>
      <c r="F23" s="150">
        <f>SUM(F24)</f>
        <v>1</v>
      </c>
      <c r="G23" s="161"/>
    </row>
    <row r="24" spans="1:7" ht="27.75" customHeight="1">
      <c r="A24" s="36"/>
      <c r="B24" s="32"/>
      <c r="C24" s="35" t="s">
        <v>213</v>
      </c>
      <c r="D24" s="25">
        <v>4</v>
      </c>
      <c r="E24" s="25">
        <v>3</v>
      </c>
      <c r="F24" s="150">
        <f>D24-E24</f>
        <v>1</v>
      </c>
      <c r="G24" s="162" t="s">
        <v>239</v>
      </c>
    </row>
    <row r="25" spans="1:7" ht="27.75" customHeight="1">
      <c r="A25" s="198" t="s">
        <v>183</v>
      </c>
      <c r="B25" s="199"/>
      <c r="C25" s="198"/>
      <c r="D25" s="151">
        <f>SUM(D7,D10,D14,D20,D17)</f>
        <v>25496</v>
      </c>
      <c r="E25" s="151">
        <f>SUM(E7,E10,E14,E20,E17)</f>
        <v>37425</v>
      </c>
      <c r="F25" s="152">
        <f>SUM(F7,F10,F14,F20,F17)</f>
        <v>-11929</v>
      </c>
      <c r="G25" s="9"/>
    </row>
  </sheetData>
  <sheetProtection/>
  <mergeCells count="7">
    <mergeCell ref="A25:C25"/>
    <mergeCell ref="A3:G3"/>
    <mergeCell ref="D5:D6"/>
    <mergeCell ref="E5:E6"/>
    <mergeCell ref="F5:F6"/>
    <mergeCell ref="G5:G6"/>
    <mergeCell ref="A5:C5"/>
  </mergeCells>
  <printOptions horizontalCentered="1"/>
  <pageMargins left="0.27541667222976685" right="0.1572222262620926" top="0.777916669845581" bottom="0.5295833349227905" header="0.7086111307144165" footer="0.51138889789581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"/>
  <sheetViews>
    <sheetView defaultGridColor="0" zoomScale="75" zoomScaleNormal="75" colorId="0" workbookViewId="0" topLeftCell="A1">
      <pane ySplit="6" topLeftCell="A13" activePane="bottomLeft" state="frozen"/>
      <selection pane="bottomLeft" activeCell="G20" sqref="G20:H20"/>
      <selection pane="topLeft" activeCell="G20" sqref="G20:H20"/>
    </sheetView>
  </sheetViews>
  <sheetFormatPr defaultColWidth="8.88671875" defaultRowHeight="30" customHeight="1"/>
  <cols>
    <col min="1" max="1" width="13.4453125" style="153" customWidth="1"/>
    <col min="2" max="2" width="14.21484375" style="153" customWidth="1"/>
    <col min="3" max="3" width="18.6640625" style="153" customWidth="1"/>
    <col min="4" max="4" width="11.77734375" style="153" customWidth="1"/>
    <col min="5" max="5" width="13.5546875" style="153" customWidth="1"/>
    <col min="6" max="6" width="13.6640625" style="153" bestFit="1" customWidth="1"/>
    <col min="7" max="7" width="7.77734375" style="153" customWidth="1"/>
    <col min="8" max="8" width="4.4453125" style="153" customWidth="1"/>
    <col min="9" max="9" width="19.77734375" style="10" customWidth="1"/>
    <col min="10" max="11" width="8.88671875" style="1" customWidth="1"/>
    <col min="12" max="12" width="10.10546875" style="1" bestFit="1" customWidth="1"/>
    <col min="13" max="13" width="11.88671875" style="1" bestFit="1" customWidth="1"/>
    <col min="14" max="14" width="8.3359375" style="1" bestFit="1" customWidth="1"/>
    <col min="15" max="15" width="21.3359375" style="1" bestFit="1" customWidth="1"/>
    <col min="16" max="256" width="8.88671875" style="1" customWidth="1"/>
  </cols>
  <sheetData>
    <row r="1" spans="1:9" ht="18.75">
      <c r="A1" s="81" t="s">
        <v>125</v>
      </c>
      <c r="I1" s="153"/>
    </row>
    <row r="2" ht="13.5">
      <c r="I2" s="153"/>
    </row>
    <row r="3" spans="1:256" s="106" customFormat="1" ht="33" customHeight="1">
      <c r="A3" s="226" t="s">
        <v>11</v>
      </c>
      <c r="B3" s="226"/>
      <c r="C3" s="226"/>
      <c r="D3" s="226"/>
      <c r="E3" s="226"/>
      <c r="F3" s="226"/>
      <c r="G3" s="226"/>
      <c r="H3" s="226"/>
      <c r="I3" s="226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109" customFormat="1" ht="21.75" customHeight="1">
      <c r="A4" s="110"/>
      <c r="B4" s="110"/>
      <c r="C4" s="110"/>
      <c r="D4" s="110"/>
      <c r="E4" s="110"/>
      <c r="F4" s="110"/>
      <c r="G4" s="110"/>
      <c r="H4" s="110"/>
      <c r="I4" s="111" t="s">
        <v>48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s="102" customFormat="1" ht="49.5" customHeight="1">
      <c r="A5" s="233" t="s">
        <v>49</v>
      </c>
      <c r="B5" s="233"/>
      <c r="C5" s="233"/>
      <c r="D5" s="234" t="s">
        <v>94</v>
      </c>
      <c r="E5" s="235" t="s">
        <v>163</v>
      </c>
      <c r="F5" s="234" t="s">
        <v>171</v>
      </c>
      <c r="G5" s="227" t="s">
        <v>189</v>
      </c>
      <c r="H5" s="228"/>
      <c r="I5" s="229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02" customFormat="1" ht="49.5" customHeight="1">
      <c r="A6" s="104" t="s">
        <v>64</v>
      </c>
      <c r="B6" s="105" t="s">
        <v>19</v>
      </c>
      <c r="C6" s="105" t="s">
        <v>30</v>
      </c>
      <c r="D6" s="234"/>
      <c r="E6" s="234"/>
      <c r="F6" s="234"/>
      <c r="G6" s="230"/>
      <c r="H6" s="231"/>
      <c r="I6" s="23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s="102" customFormat="1" ht="27" customHeight="1">
      <c r="A7" s="113" t="s">
        <v>211</v>
      </c>
      <c r="B7" s="113" t="s">
        <v>158</v>
      </c>
      <c r="C7" s="114" t="s">
        <v>40</v>
      </c>
      <c r="D7" s="125">
        <f aca="true" t="shared" si="0" ref="D7:F8">SUM(D8)</f>
        <v>0</v>
      </c>
      <c r="E7" s="125">
        <f t="shared" si="0"/>
        <v>0</v>
      </c>
      <c r="F7" s="126">
        <f t="shared" si="0"/>
        <v>0</v>
      </c>
      <c r="G7" s="127"/>
      <c r="H7" s="128"/>
      <c r="I7" s="129"/>
      <c r="J7" s="112"/>
      <c r="K7" s="11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s="102" customFormat="1" ht="27" customHeight="1">
      <c r="A8" s="115"/>
      <c r="B8" s="118" t="s">
        <v>211</v>
      </c>
      <c r="C8" s="116"/>
      <c r="D8" s="130">
        <f t="shared" si="0"/>
        <v>0</v>
      </c>
      <c r="E8" s="130">
        <f t="shared" si="0"/>
        <v>0</v>
      </c>
      <c r="F8" s="131">
        <f t="shared" si="0"/>
        <v>0</v>
      </c>
      <c r="G8" s="132"/>
      <c r="H8" s="133"/>
      <c r="I8" s="134"/>
      <c r="J8" s="112"/>
      <c r="K8" s="11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s="102" customFormat="1" ht="27" customHeight="1">
      <c r="A9" s="117"/>
      <c r="B9" s="118"/>
      <c r="C9" s="154" t="s">
        <v>100</v>
      </c>
      <c r="D9" s="130">
        <v>0</v>
      </c>
      <c r="E9" s="135">
        <v>0</v>
      </c>
      <c r="F9" s="131">
        <f>D9-E9</f>
        <v>0</v>
      </c>
      <c r="G9" s="202"/>
      <c r="H9" s="203"/>
      <c r="I9" s="129"/>
      <c r="J9" s="112"/>
      <c r="K9" s="11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s="102" customFormat="1" ht="27" customHeight="1">
      <c r="A10" s="119" t="s">
        <v>220</v>
      </c>
      <c r="B10" s="119"/>
      <c r="C10" s="119"/>
      <c r="D10" s="125">
        <f aca="true" t="shared" si="1" ref="D10:F11">SUM(D11)</f>
        <v>1070</v>
      </c>
      <c r="E10" s="125">
        <f t="shared" si="1"/>
        <v>1402</v>
      </c>
      <c r="F10" s="125">
        <f t="shared" si="1"/>
        <v>-332</v>
      </c>
      <c r="G10" s="136"/>
      <c r="H10" s="137"/>
      <c r="I10" s="138"/>
      <c r="J10" s="112"/>
      <c r="K10" s="112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s="102" customFormat="1" ht="27" customHeight="1">
      <c r="A11" s="117"/>
      <c r="B11" s="118" t="s">
        <v>209</v>
      </c>
      <c r="C11" s="120"/>
      <c r="D11" s="139">
        <f t="shared" si="1"/>
        <v>1070</v>
      </c>
      <c r="E11" s="139">
        <f t="shared" si="1"/>
        <v>1402</v>
      </c>
      <c r="F11" s="140">
        <f t="shared" si="1"/>
        <v>-332</v>
      </c>
      <c r="G11" s="207"/>
      <c r="H11" s="208"/>
      <c r="I11" s="138"/>
      <c r="J11" s="112"/>
      <c r="K11" s="11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s="102" customFormat="1" ht="64.5" customHeight="1">
      <c r="A12" s="121"/>
      <c r="B12" s="113"/>
      <c r="C12" s="113" t="s">
        <v>217</v>
      </c>
      <c r="D12" s="125">
        <v>1070</v>
      </c>
      <c r="E12" s="141">
        <v>1402</v>
      </c>
      <c r="F12" s="126">
        <f>D12-E12</f>
        <v>-332</v>
      </c>
      <c r="G12" s="211" t="s">
        <v>4</v>
      </c>
      <c r="H12" s="212"/>
      <c r="I12" s="206"/>
      <c r="J12" s="112"/>
      <c r="K12" s="11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102" customFormat="1" ht="27" customHeight="1">
      <c r="A13" s="122" t="s">
        <v>102</v>
      </c>
      <c r="B13" s="122"/>
      <c r="C13" s="123"/>
      <c r="D13" s="142">
        <f>SUM(D14:D15)</f>
        <v>2907</v>
      </c>
      <c r="E13" s="142">
        <f>SUM(E14:E15)</f>
        <v>2820</v>
      </c>
      <c r="F13" s="143">
        <f>SUM(F14:F15)</f>
        <v>87</v>
      </c>
      <c r="G13" s="209"/>
      <c r="H13" s="210"/>
      <c r="I13" s="144"/>
      <c r="J13" s="112"/>
      <c r="K13" s="11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s="102" customFormat="1" ht="46.5" customHeight="1">
      <c r="A14" s="117"/>
      <c r="B14" s="118" t="s">
        <v>103</v>
      </c>
      <c r="C14" s="118" t="s">
        <v>212</v>
      </c>
      <c r="D14" s="130">
        <v>960</v>
      </c>
      <c r="E14" s="135">
        <v>1089</v>
      </c>
      <c r="F14" s="131">
        <f>D14-E14</f>
        <v>-129</v>
      </c>
      <c r="G14" s="236" t="s">
        <v>241</v>
      </c>
      <c r="H14" s="237"/>
      <c r="I14" s="238"/>
      <c r="J14" s="112"/>
      <c r="K14" s="11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s="102" customFormat="1" ht="43.5" customHeight="1">
      <c r="A15" s="117"/>
      <c r="B15" s="118"/>
      <c r="C15" s="118" t="s">
        <v>214</v>
      </c>
      <c r="D15" s="130">
        <v>1947</v>
      </c>
      <c r="E15" s="135">
        <v>1731</v>
      </c>
      <c r="F15" s="131">
        <f>D15-E15</f>
        <v>216</v>
      </c>
      <c r="G15" s="202" t="s">
        <v>16</v>
      </c>
      <c r="H15" s="205"/>
      <c r="I15" s="206"/>
      <c r="J15" s="112"/>
      <c r="K15" s="11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s="102" customFormat="1" ht="27" customHeight="1">
      <c r="A16" s="113" t="s">
        <v>216</v>
      </c>
      <c r="B16" s="113"/>
      <c r="C16" s="113"/>
      <c r="D16" s="125">
        <f>SUM(D17)</f>
        <v>10599</v>
      </c>
      <c r="E16" s="125">
        <f>SUM(E17)</f>
        <v>10803</v>
      </c>
      <c r="F16" s="126">
        <f>SUM(F17)</f>
        <v>-204</v>
      </c>
      <c r="G16" s="215"/>
      <c r="H16" s="216"/>
      <c r="I16" s="144"/>
      <c r="J16" s="112"/>
      <c r="K16" s="11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s="102" customFormat="1" ht="27" customHeight="1">
      <c r="A17" s="117"/>
      <c r="B17" s="113" t="s">
        <v>215</v>
      </c>
      <c r="C17" s="115"/>
      <c r="D17" s="130">
        <f>SUM(D18,D19)</f>
        <v>10599</v>
      </c>
      <c r="E17" s="130">
        <f>SUM(E18,E19)</f>
        <v>10803</v>
      </c>
      <c r="F17" s="131">
        <f>SUM(F18,F19)</f>
        <v>-204</v>
      </c>
      <c r="G17" s="211"/>
      <c r="H17" s="212"/>
      <c r="I17" s="144"/>
      <c r="J17" s="112"/>
      <c r="K17" s="11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s="102" customFormat="1" ht="45" customHeight="1">
      <c r="A18" s="117"/>
      <c r="B18" s="115"/>
      <c r="C18" s="118" t="s">
        <v>34</v>
      </c>
      <c r="D18" s="130">
        <v>7379</v>
      </c>
      <c r="E18" s="135">
        <v>7343</v>
      </c>
      <c r="F18" s="131">
        <f>D18-E18</f>
        <v>36</v>
      </c>
      <c r="G18" s="202" t="s">
        <v>1</v>
      </c>
      <c r="H18" s="213"/>
      <c r="I18" s="214"/>
      <c r="J18" s="112"/>
      <c r="K18" s="11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s="102" customFormat="1" ht="45" customHeight="1">
      <c r="A19" s="121"/>
      <c r="B19" s="122"/>
      <c r="C19" s="113" t="s">
        <v>45</v>
      </c>
      <c r="D19" s="125">
        <v>3220</v>
      </c>
      <c r="E19" s="141">
        <v>3460</v>
      </c>
      <c r="F19" s="145">
        <f>D19-E19</f>
        <v>-240</v>
      </c>
      <c r="G19" s="202" t="s">
        <v>0</v>
      </c>
      <c r="H19" s="205"/>
      <c r="I19" s="206"/>
      <c r="J19" s="112"/>
      <c r="K19" s="112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s="102" customFormat="1" ht="27" customHeight="1">
      <c r="A20" s="118" t="s">
        <v>210</v>
      </c>
      <c r="B20" s="124"/>
      <c r="C20" s="114"/>
      <c r="D20" s="125">
        <f aca="true" t="shared" si="2" ref="D20:F21">SUM(D21)</f>
        <v>0</v>
      </c>
      <c r="E20" s="125">
        <f t="shared" si="2"/>
        <v>0</v>
      </c>
      <c r="F20" s="141">
        <f t="shared" si="2"/>
        <v>0</v>
      </c>
      <c r="G20" s="202"/>
      <c r="H20" s="205"/>
      <c r="I20" s="129"/>
      <c r="J20" s="112"/>
      <c r="K20" s="11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s="102" customFormat="1" ht="27" customHeight="1">
      <c r="A21" s="118"/>
      <c r="B21" s="154" t="s">
        <v>35</v>
      </c>
      <c r="C21" s="116"/>
      <c r="D21" s="130">
        <f t="shared" si="2"/>
        <v>0</v>
      </c>
      <c r="E21" s="130">
        <f t="shared" si="2"/>
        <v>0</v>
      </c>
      <c r="F21" s="135">
        <f t="shared" si="2"/>
        <v>0</v>
      </c>
      <c r="G21" s="217"/>
      <c r="H21" s="218"/>
      <c r="I21" s="138"/>
      <c r="J21" s="112"/>
      <c r="K21" s="112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s="102" customFormat="1" ht="27" customHeight="1">
      <c r="A22" s="115"/>
      <c r="B22" s="118"/>
      <c r="C22" s="118" t="s">
        <v>50</v>
      </c>
      <c r="D22" s="130">
        <v>0</v>
      </c>
      <c r="E22" s="130">
        <v>0</v>
      </c>
      <c r="F22" s="131">
        <f>D22-E22</f>
        <v>0</v>
      </c>
      <c r="G22" s="207"/>
      <c r="H22" s="208"/>
      <c r="I22" s="219"/>
      <c r="J22" s="112"/>
      <c r="K22" s="11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s="102" customFormat="1" ht="27" customHeight="1">
      <c r="A23" s="118" t="s">
        <v>218</v>
      </c>
      <c r="B23" s="124"/>
      <c r="C23" s="114"/>
      <c r="D23" s="125">
        <f>SUM(D24)</f>
        <v>0</v>
      </c>
      <c r="E23" s="125">
        <f>SUM(E24)</f>
        <v>11500</v>
      </c>
      <c r="F23" s="126">
        <f>SUM(F24)</f>
        <v>-11500</v>
      </c>
      <c r="G23" s="202"/>
      <c r="H23" s="205"/>
      <c r="I23" s="129"/>
      <c r="J23" s="112"/>
      <c r="K23" s="112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s="102" customFormat="1" ht="27" customHeight="1">
      <c r="A24" s="118"/>
      <c r="B24" s="154" t="s">
        <v>219</v>
      </c>
      <c r="C24" s="116"/>
      <c r="D24" s="130">
        <v>0</v>
      </c>
      <c r="E24" s="130">
        <f>SUM(E25)</f>
        <v>11500</v>
      </c>
      <c r="F24" s="131">
        <f>SUM(F25)</f>
        <v>-11500</v>
      </c>
      <c r="G24" s="211"/>
      <c r="H24" s="212"/>
      <c r="I24" s="129"/>
      <c r="J24" s="112"/>
      <c r="K24" s="11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s="102" customFormat="1" ht="27" customHeight="1">
      <c r="A25" s="122"/>
      <c r="B25" s="113"/>
      <c r="C25" s="113" t="s">
        <v>219</v>
      </c>
      <c r="D25" s="125">
        <v>0</v>
      </c>
      <c r="E25" s="125">
        <v>11500</v>
      </c>
      <c r="F25" s="126">
        <f>D25-E25</f>
        <v>-11500</v>
      </c>
      <c r="G25" s="207"/>
      <c r="H25" s="224"/>
      <c r="I25" s="225"/>
      <c r="J25" s="112"/>
      <c r="K25" s="11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s="102" customFormat="1" ht="27" customHeight="1">
      <c r="A26" s="122" t="s">
        <v>223</v>
      </c>
      <c r="B26" s="122"/>
      <c r="C26" s="117"/>
      <c r="D26" s="142">
        <f>SUM(D27)</f>
        <v>10920</v>
      </c>
      <c r="E26" s="142">
        <f>SUM(E27)</f>
        <v>10900</v>
      </c>
      <c r="F26" s="143">
        <f>SUM(F27)</f>
        <v>20</v>
      </c>
      <c r="G26" s="202"/>
      <c r="H26" s="223"/>
      <c r="I26" s="129"/>
      <c r="J26" s="112"/>
      <c r="K26" s="11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s="102" customFormat="1" ht="27" customHeight="1">
      <c r="A27" s="117" t="s">
        <v>18</v>
      </c>
      <c r="B27" s="113" t="s">
        <v>222</v>
      </c>
      <c r="C27" s="116"/>
      <c r="D27" s="125">
        <f>SUM(D28:D29)</f>
        <v>10920</v>
      </c>
      <c r="E27" s="125">
        <f>SUM(E28:E29)</f>
        <v>10900</v>
      </c>
      <c r="F27" s="126">
        <f>SUM(F29)</f>
        <v>20</v>
      </c>
      <c r="G27" s="146"/>
      <c r="H27" s="147"/>
      <c r="I27" s="129"/>
      <c r="J27" s="112"/>
      <c r="K27" s="11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s="102" customFormat="1" ht="27" customHeight="1">
      <c r="A28" s="117"/>
      <c r="B28" s="118"/>
      <c r="C28" s="116" t="s">
        <v>46</v>
      </c>
      <c r="D28" s="130">
        <v>10900</v>
      </c>
      <c r="E28" s="130">
        <v>10900</v>
      </c>
      <c r="F28" s="131"/>
      <c r="G28" s="204" t="s">
        <v>14</v>
      </c>
      <c r="H28" s="205"/>
      <c r="I28" s="206"/>
      <c r="J28" s="112"/>
      <c r="K28" s="11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s="102" customFormat="1" ht="27" customHeight="1">
      <c r="A29" s="117"/>
      <c r="B29" s="122"/>
      <c r="C29" s="118" t="s">
        <v>221</v>
      </c>
      <c r="D29" s="130">
        <v>20</v>
      </c>
      <c r="E29" s="130">
        <v>0</v>
      </c>
      <c r="F29" s="131">
        <f>D29-E29</f>
        <v>20</v>
      </c>
      <c r="G29" s="148"/>
      <c r="H29" s="149"/>
      <c r="I29" s="129"/>
      <c r="J29" s="112"/>
      <c r="K29" s="11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s="102" customFormat="1" ht="27" customHeight="1">
      <c r="A30" s="220" t="s">
        <v>170</v>
      </c>
      <c r="B30" s="221"/>
      <c r="C30" s="222"/>
      <c r="D30" s="125">
        <f>SUM(D7,D10,D13,D16,D20,D23,D26)</f>
        <v>25496</v>
      </c>
      <c r="E30" s="125">
        <f>SUM(E7,E10,E13,E16,E20,E23,E26)</f>
        <v>37425</v>
      </c>
      <c r="F30" s="125">
        <f>SUM(F7,F10,F13,F16,F20,F23,F26)</f>
        <v>-11929</v>
      </c>
      <c r="G30" s="148"/>
      <c r="H30" s="149"/>
      <c r="I30" s="129"/>
      <c r="J30" s="112"/>
      <c r="K30" s="11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3" ht="27" customHeight="1">
      <c r="A31" s="112"/>
      <c r="B31" s="112"/>
      <c r="C31" s="112"/>
    </row>
  </sheetData>
  <sheetProtection/>
  <mergeCells count="25">
    <mergeCell ref="G9:H9"/>
    <mergeCell ref="G28:I28"/>
    <mergeCell ref="G11:H11"/>
    <mergeCell ref="G13:H13"/>
    <mergeCell ref="G12:I12"/>
    <mergeCell ref="G20:H20"/>
    <mergeCell ref="G15:I15"/>
    <mergeCell ref="G18:I18"/>
    <mergeCell ref="G17:H17"/>
    <mergeCell ref="G16:H16"/>
    <mergeCell ref="G19:I19"/>
    <mergeCell ref="G21:H21"/>
    <mergeCell ref="G24:H24"/>
    <mergeCell ref="G22:I22"/>
    <mergeCell ref="A30:C30"/>
    <mergeCell ref="G26:H26"/>
    <mergeCell ref="G25:I25"/>
    <mergeCell ref="G23:H23"/>
    <mergeCell ref="A3:I3"/>
    <mergeCell ref="G5:I6"/>
    <mergeCell ref="A5:C5"/>
    <mergeCell ref="D5:D6"/>
    <mergeCell ref="E5:E6"/>
    <mergeCell ref="F5:F6"/>
    <mergeCell ref="G14:I14"/>
  </mergeCells>
  <printOptions horizontalCentered="1"/>
  <pageMargins left="0.06916666775941849" right="0.07152777910232544" top="0.6388888955116272" bottom="0.590416669845581" header="0.7086111307144165" footer="0.511388897895813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defaultGridColor="0" colorId="22" workbookViewId="0" topLeftCell="A1">
      <selection activeCell="F7" sqref="F7:F8"/>
    </sheetView>
  </sheetViews>
  <sheetFormatPr defaultColWidth="8.88671875" defaultRowHeight="30" customHeight="1"/>
  <cols>
    <col min="1" max="2" width="12.88671875" style="17" bestFit="1" customWidth="1"/>
    <col min="3" max="4" width="13.77734375" style="17" bestFit="1" customWidth="1"/>
    <col min="5" max="5" width="11.88671875" style="17" bestFit="1" customWidth="1"/>
    <col min="6" max="6" width="12.99609375" style="17" bestFit="1" customWidth="1"/>
    <col min="7" max="7" width="11.88671875" style="17" bestFit="1" customWidth="1"/>
    <col min="8" max="8" width="12.88671875" style="17" bestFit="1" customWidth="1"/>
    <col min="9" max="256" width="8.88671875" style="17" customWidth="1"/>
  </cols>
  <sheetData>
    <row r="1" ht="24.75" customHeight="1">
      <c r="A1" s="82" t="s">
        <v>114</v>
      </c>
    </row>
    <row r="2" spans="1:9" ht="1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40.5" customHeight="1">
      <c r="A3" s="248" t="s">
        <v>234</v>
      </c>
      <c r="B3" s="248"/>
      <c r="C3" s="248"/>
      <c r="D3" s="248"/>
      <c r="E3" s="248"/>
      <c r="F3" s="248"/>
      <c r="G3" s="248"/>
      <c r="H3" s="248"/>
      <c r="I3" s="10"/>
    </row>
    <row r="4" spans="1:9" ht="13.5">
      <c r="A4" s="10"/>
      <c r="B4" s="10"/>
      <c r="C4" s="10"/>
      <c r="D4" s="10"/>
      <c r="E4" s="10"/>
      <c r="F4" s="10"/>
      <c r="G4" s="10"/>
      <c r="H4" s="10"/>
      <c r="I4" s="10"/>
    </row>
    <row r="5" spans="1:3" ht="30" customHeight="1">
      <c r="A5" s="243" t="s">
        <v>242</v>
      </c>
      <c r="B5" s="243"/>
      <c r="C5" s="243"/>
    </row>
    <row r="6" spans="1:7" ht="30" customHeight="1">
      <c r="A6" s="18" t="s">
        <v>174</v>
      </c>
      <c r="B6" s="18" t="s">
        <v>83</v>
      </c>
      <c r="C6" s="18" t="s">
        <v>68</v>
      </c>
      <c r="D6" s="19" t="s">
        <v>116</v>
      </c>
      <c r="E6" s="19" t="s">
        <v>154</v>
      </c>
      <c r="F6" s="19" t="s">
        <v>128</v>
      </c>
      <c r="G6" s="19" t="s">
        <v>129</v>
      </c>
    </row>
    <row r="7" spans="1:7" ht="30" customHeight="1">
      <c r="A7" s="163" t="s">
        <v>169</v>
      </c>
      <c r="B7" s="20">
        <v>74.36</v>
      </c>
      <c r="C7" s="21">
        <v>10042170</v>
      </c>
      <c r="D7" s="247">
        <v>13260000</v>
      </c>
      <c r="E7" s="244">
        <v>960000</v>
      </c>
      <c r="F7" s="244">
        <f>D7-E7</f>
        <v>12300000</v>
      </c>
      <c r="G7" s="244" t="s">
        <v>160</v>
      </c>
    </row>
    <row r="8" spans="1:7" ht="30" customHeight="1">
      <c r="A8" s="164" t="s">
        <v>236</v>
      </c>
      <c r="B8" s="22">
        <v>20.28</v>
      </c>
      <c r="C8" s="23">
        <v>153362780</v>
      </c>
      <c r="D8" s="247"/>
      <c r="E8" s="244"/>
      <c r="F8" s="244"/>
      <c r="G8" s="244"/>
    </row>
    <row r="10" spans="1:2" ht="30" customHeight="1">
      <c r="A10" s="243" t="s">
        <v>229</v>
      </c>
      <c r="B10" s="243"/>
    </row>
    <row r="11" spans="1:7" ht="30" customHeight="1">
      <c r="A11" s="244" t="s">
        <v>174</v>
      </c>
      <c r="B11" s="197"/>
      <c r="C11" s="19" t="s">
        <v>67</v>
      </c>
      <c r="D11" s="24" t="s">
        <v>54</v>
      </c>
      <c r="E11" s="19" t="s">
        <v>116</v>
      </c>
      <c r="F11" s="19" t="s">
        <v>154</v>
      </c>
      <c r="G11" s="19" t="s">
        <v>128</v>
      </c>
    </row>
    <row r="12" spans="1:7" ht="38.25" customHeight="1">
      <c r="A12" s="244" t="s">
        <v>150</v>
      </c>
      <c r="B12" s="244"/>
      <c r="C12" s="24">
        <v>13969000</v>
      </c>
      <c r="D12" s="31">
        <v>2.179</v>
      </c>
      <c r="E12" s="25">
        <v>307440</v>
      </c>
      <c r="F12" s="25">
        <v>43040</v>
      </c>
      <c r="G12" s="25">
        <f>SUM(E12-F12)</f>
        <v>264400</v>
      </c>
    </row>
    <row r="14" spans="1:2" ht="30" customHeight="1">
      <c r="A14" s="243" t="s">
        <v>57</v>
      </c>
      <c r="B14" s="243"/>
    </row>
    <row r="15" spans="1:8" ht="30" customHeight="1">
      <c r="A15" s="244" t="s">
        <v>174</v>
      </c>
      <c r="B15" s="245" t="s">
        <v>155</v>
      </c>
      <c r="C15" s="244" t="s">
        <v>123</v>
      </c>
      <c r="D15" s="244"/>
      <c r="E15" s="244"/>
      <c r="F15" s="244"/>
      <c r="G15" s="244"/>
      <c r="H15" s="244"/>
    </row>
    <row r="16" spans="1:8" ht="51.75" customHeight="1">
      <c r="A16" s="246"/>
      <c r="B16" s="246"/>
      <c r="C16" s="24" t="s">
        <v>127</v>
      </c>
      <c r="D16" s="24" t="s">
        <v>144</v>
      </c>
      <c r="E16" s="24" t="s">
        <v>166</v>
      </c>
      <c r="F16" s="24" t="s">
        <v>47</v>
      </c>
      <c r="G16" s="19" t="s">
        <v>136</v>
      </c>
      <c r="H16" s="19" t="s">
        <v>78</v>
      </c>
    </row>
    <row r="17" spans="1:8" ht="30" customHeight="1">
      <c r="A17" s="27" t="s">
        <v>169</v>
      </c>
      <c r="B17" s="39">
        <v>12300000</v>
      </c>
      <c r="C17" s="241">
        <v>9547400</v>
      </c>
      <c r="D17" s="239">
        <v>1070000</v>
      </c>
      <c r="E17" s="239">
        <v>1947000</v>
      </c>
      <c r="F17" s="239">
        <v>0</v>
      </c>
      <c r="G17" s="239">
        <v>0</v>
      </c>
      <c r="H17" s="239">
        <f>SUM(C17:G17)</f>
        <v>12564400</v>
      </c>
    </row>
    <row r="18" spans="1:8" ht="30" customHeight="1">
      <c r="A18" s="28" t="s">
        <v>137</v>
      </c>
      <c r="B18" s="40">
        <v>264400</v>
      </c>
      <c r="C18" s="242"/>
      <c r="D18" s="240"/>
      <c r="E18" s="240"/>
      <c r="F18" s="240"/>
      <c r="G18" s="240"/>
      <c r="H18" s="240"/>
    </row>
    <row r="19" spans="1:8" ht="30" customHeight="1">
      <c r="A19" s="26" t="s">
        <v>78</v>
      </c>
      <c r="B19" s="38">
        <f>SUM(B17:B18)</f>
        <v>12564400</v>
      </c>
      <c r="C19" s="25"/>
      <c r="D19" s="25"/>
      <c r="E19" s="25"/>
      <c r="F19" s="25"/>
      <c r="G19" s="25"/>
      <c r="H19" s="25"/>
    </row>
  </sheetData>
  <sheetProtection/>
  <mergeCells count="19">
    <mergeCell ref="G17:G18"/>
    <mergeCell ref="H17:H18"/>
    <mergeCell ref="C17:C18"/>
    <mergeCell ref="D17:D18"/>
    <mergeCell ref="E17:E18"/>
    <mergeCell ref="F17:F18"/>
    <mergeCell ref="A10:B10"/>
    <mergeCell ref="A11:B11"/>
    <mergeCell ref="A12:B12"/>
    <mergeCell ref="A14:B14"/>
    <mergeCell ref="C15:H15"/>
    <mergeCell ref="B15:B16"/>
    <mergeCell ref="A15:A16"/>
    <mergeCell ref="A5:C5"/>
    <mergeCell ref="G7:G8"/>
    <mergeCell ref="F7:F8"/>
    <mergeCell ref="E7:E8"/>
    <mergeCell ref="D7:D8"/>
    <mergeCell ref="A3:H3"/>
  </mergeCells>
  <printOptions horizontalCentered="1"/>
  <pageMargins left="0.39347222447395325" right="0.31486111879348755" top="0.9423611164093018" bottom="0.98416668176651" header="0.511388897895813" footer="0.511388897895813"/>
  <pageSetup horizontalDpi="300" verticalDpi="300" orientation="portrait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defaultGridColor="0" colorId="22" workbookViewId="0" topLeftCell="A1">
      <selection activeCell="G15" sqref="G15"/>
    </sheetView>
  </sheetViews>
  <sheetFormatPr defaultColWidth="8.88671875" defaultRowHeight="30" customHeight="1"/>
  <cols>
    <col min="1" max="1" width="4.88671875" style="83" bestFit="1" customWidth="1"/>
    <col min="2" max="2" width="12.77734375" style="83" customWidth="1"/>
    <col min="3" max="3" width="6.77734375" style="83" customWidth="1"/>
    <col min="4" max="4" width="17.88671875" style="83" customWidth="1"/>
    <col min="5" max="7" width="8.77734375" style="83" customWidth="1"/>
    <col min="8" max="10" width="9.77734375" style="83" customWidth="1"/>
    <col min="11" max="11" width="5.5546875" style="83" customWidth="1"/>
    <col min="12" max="256" width="8.88671875" style="83" customWidth="1"/>
  </cols>
  <sheetData>
    <row r="1" s="96" customFormat="1" ht="21.75" customHeight="1">
      <c r="A1" s="97" t="s">
        <v>153</v>
      </c>
    </row>
    <row r="2" ht="15" customHeight="1"/>
    <row r="3" spans="1:11" ht="40.5" customHeight="1">
      <c r="A3" s="249" t="s">
        <v>13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ht="13.5"/>
    <row r="5" spans="1:11" s="93" customFormat="1" ht="30" customHeight="1">
      <c r="A5" s="95" t="s">
        <v>180</v>
      </c>
      <c r="B5" s="94" t="s">
        <v>156</v>
      </c>
      <c r="C5" s="95" t="s">
        <v>225</v>
      </c>
      <c r="D5" s="94" t="s">
        <v>117</v>
      </c>
      <c r="E5" s="94" t="s">
        <v>62</v>
      </c>
      <c r="F5" s="94" t="s">
        <v>194</v>
      </c>
      <c r="G5" s="94" t="s">
        <v>22</v>
      </c>
      <c r="H5" s="94" t="s">
        <v>63</v>
      </c>
      <c r="I5" s="94" t="s">
        <v>84</v>
      </c>
      <c r="J5" s="94" t="s">
        <v>71</v>
      </c>
      <c r="K5" s="94" t="s">
        <v>81</v>
      </c>
    </row>
    <row r="6" spans="1:11" s="89" customFormat="1" ht="30" customHeight="1">
      <c r="A6" s="90">
        <v>1</v>
      </c>
      <c r="B6" s="91">
        <v>13969000</v>
      </c>
      <c r="C6" s="92" t="s">
        <v>97</v>
      </c>
      <c r="D6" s="165" t="s">
        <v>12</v>
      </c>
      <c r="E6" s="92" t="s">
        <v>38</v>
      </c>
      <c r="F6" s="92" t="s">
        <v>17</v>
      </c>
      <c r="G6" s="90">
        <v>2.179</v>
      </c>
      <c r="H6" s="91">
        <v>307440</v>
      </c>
      <c r="I6" s="91">
        <v>43040</v>
      </c>
      <c r="J6" s="91">
        <v>264400</v>
      </c>
      <c r="K6" s="90"/>
    </row>
    <row r="8" s="84" customFormat="1" ht="30" customHeight="1">
      <c r="A8" s="88" t="s">
        <v>121</v>
      </c>
    </row>
    <row r="9" s="85" customFormat="1" ht="30" customHeight="1">
      <c r="B9" s="87" t="s">
        <v>224</v>
      </c>
    </row>
    <row r="10" s="85" customFormat="1" ht="30" customHeight="1">
      <c r="B10" s="87" t="s">
        <v>3</v>
      </c>
    </row>
    <row r="11" s="85" customFormat="1" ht="30" customHeight="1">
      <c r="B11" s="86" t="s">
        <v>226</v>
      </c>
    </row>
    <row r="12" spans="2:11" s="84" customFormat="1" ht="30" customHeight="1">
      <c r="B12" s="250" t="s">
        <v>6</v>
      </c>
      <c r="C12" s="251"/>
      <c r="D12" s="251"/>
      <c r="E12" s="251"/>
      <c r="F12" s="251"/>
      <c r="G12" s="251"/>
      <c r="H12" s="251"/>
      <c r="I12" s="251"/>
      <c r="J12" s="251"/>
      <c r="K12" s="251"/>
    </row>
  </sheetData>
  <sheetProtection/>
  <mergeCells count="2">
    <mergeCell ref="A3:K3"/>
    <mergeCell ref="B12:K12"/>
  </mergeCells>
  <printOptions horizontalCentered="1"/>
  <pageMargins left="0.059861112385988235" right="0.0925000011920929" top="0.7619444727897644" bottom="0.98416668176651" header="0.511388897895813" footer="0.511388897895813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